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<sst xmlns="http://schemas.openxmlformats.org/spreadsheetml/2006/main" count="154" uniqueCount="92">
  <si>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</si>
  <si>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</si>
  <si>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</si>
  <si>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</si>
  <si>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</si>
  <si>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</si>
  <si>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</si>
  <si>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</si>
  <si>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</si>
  <si>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</si>
  <si>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</si>
  <si>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</si>
  <si>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</si>
  <si>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</si>
  <si>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</si>
  <si>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</si>
  <si>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</si>
  <si>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</si>
  <si>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</si>
  <si>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</si>
  <si>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</si>
  <si>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</si>
  <si>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</si>
  <si>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</si>
  <si>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</si>
  <si>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</si>
  <si>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</si>
  <si>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</si>
  <si>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</si>
  <si>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</si>
  <si>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</si>
  <si>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</si>
  <si>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</si>
  <si>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</si>
  <si>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</si>
  <si>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</si>
  <si>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</si>
  <si>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</si>
  <si>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</si>
  <si>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</si>
  <si>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</si>
  <si>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</si>
  <si>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</si>
  <si>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</si>
  <si>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</si>
  <si>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</si>
  <si>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</si>
  <si>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</si>
  <si>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</si>
  <si>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</si>
  <si>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</si>
  <si>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</si>
  <si>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</si>
  <si>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</si>
  <si>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</si>
  <si>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</si>
  <si>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</si>
  <si>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</si>
  <si>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</si>
  <si>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</si>
  <si>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</si>
  <si>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</si>
  <si>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</si>
  <si>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</si>
  <si>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</si>
  <si>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</si>
  <si>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</si>
  <si>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</si>
  <si>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</si>
  <si>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</si>
  <si>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</si>
  <si>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</si>
  <si>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</si>
  <si>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</si>
  <si>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</si>
  <si>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</si>
  <si>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</si>
  <si>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</si>
  <si>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</si>
  <si>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</si>
  <si>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</si>
  <si>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</si>
  <si>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</si>
  <si>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</si>
  <si>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</si>
  <si>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</si>
  <si>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</si>
  <si>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</si>
  <si>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</si>
  <si>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</si>
  <si>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Origine nationale &amp; importée</t>
  </si>
  <si>
    <t>ANNEE 2013 A PRIX CONSTANT DE L'ANNEE PRECEDENTE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</si>
</sst>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1" xfId="0" applyNumberFormat="1" applyFill="1" applyBorder="1" applyAlignment="1">
      <alignment/>
    </xf>
    <xf numFmtId="181" fontId="0" fillId="33" borderId="30" xfId="0" applyNumberFormat="1" applyFill="1" applyBorder="1" applyAlignment="1">
      <alignment/>
    </xf>
    <xf numFmtId="181" fontId="0" fillId="33" borderId="34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A1">
      <selection activeCell="H71" sqref="H71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t="s">
        <v>91</v>
      </c>
      <c r="AH1"/>
      <c r="AI1"/>
    </row>
    <row r="2" ht="12.75">
      <c r="N2" t="s">
        <v>90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2" t="s">
        <v>2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43"/>
      <c r="AI4"/>
      <c r="AS4" s="25"/>
      <c r="AT4"/>
    </row>
    <row r="5" spans="1:46" ht="70.5" customHeight="1" thickTop="1">
      <c r="A5" s="72" t="s">
        <v>3</v>
      </c>
      <c r="B5" s="71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40" t="s">
        <v>11</v>
      </c>
      <c r="K5" s="41" t="s">
        <v>12</v>
      </c>
      <c r="L5" s="5" t="s">
        <v>76</v>
      </c>
      <c r="M5" s="35" t="s">
        <v>77</v>
      </c>
      <c r="N5" s="35" t="s">
        <v>78</v>
      </c>
      <c r="O5" s="35" t="s">
        <v>79</v>
      </c>
      <c r="P5" s="35" t="s">
        <v>80</v>
      </c>
      <c r="Q5" s="35" t="s">
        <v>81</v>
      </c>
      <c r="R5" s="35" t="s">
        <v>60</v>
      </c>
      <c r="S5" s="35" t="s">
        <v>61</v>
      </c>
      <c r="T5" s="35" t="s">
        <v>82</v>
      </c>
      <c r="U5" s="35" t="s">
        <v>83</v>
      </c>
      <c r="V5" s="35" t="s">
        <v>84</v>
      </c>
      <c r="W5" s="35" t="s">
        <v>85</v>
      </c>
      <c r="X5" s="35" t="s">
        <v>86</v>
      </c>
      <c r="Y5" s="35" t="s">
        <v>67</v>
      </c>
      <c r="Z5" s="35" t="s">
        <v>87</v>
      </c>
      <c r="AA5" s="35" t="s">
        <v>69</v>
      </c>
      <c r="AB5" s="35" t="s">
        <v>70</v>
      </c>
      <c r="AC5" s="35" t="s">
        <v>71</v>
      </c>
      <c r="AD5" s="35" t="s">
        <v>72</v>
      </c>
      <c r="AE5" s="35" t="s">
        <v>88</v>
      </c>
      <c r="AF5" s="35" t="s">
        <v>74</v>
      </c>
      <c r="AG5" s="6" t="s">
        <v>89</v>
      </c>
      <c r="AH5" s="41" t="s">
        <v>13</v>
      </c>
      <c r="AI5" s="53" t="s">
        <v>14</v>
      </c>
      <c r="AJ5" s="55" t="s">
        <v>15</v>
      </c>
      <c r="AT5"/>
    </row>
    <row r="6" spans="1:46" ht="15" customHeight="1">
      <c r="A6" s="73"/>
      <c r="B6" s="22"/>
      <c r="C6" s="36"/>
      <c r="D6" s="22"/>
      <c r="E6" s="22"/>
      <c r="F6" s="22"/>
      <c r="G6" s="22"/>
      <c r="H6" s="22"/>
      <c r="I6" s="22"/>
      <c r="J6" s="22"/>
      <c r="K6" s="22"/>
      <c r="L6" s="21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51"/>
      <c r="AI6" s="54"/>
      <c r="AJ6" s="56"/>
      <c r="AT6"/>
    </row>
    <row r="7" spans="1:46" ht="15" customHeight="1" thickBot="1">
      <c r="A7" s="74"/>
      <c r="B7" s="8"/>
      <c r="C7" s="37"/>
      <c r="D7" s="8"/>
      <c r="E7" s="8"/>
      <c r="F7" s="8"/>
      <c r="G7" s="8"/>
      <c r="H7" s="8"/>
      <c r="I7" s="8"/>
      <c r="J7" s="8"/>
      <c r="K7" s="8"/>
      <c r="L7" s="7">
        <v>1</v>
      </c>
      <c r="M7" s="37">
        <v>2</v>
      </c>
      <c r="N7" s="37">
        <v>3</v>
      </c>
      <c r="O7" s="37">
        <v>4</v>
      </c>
      <c r="P7" s="37">
        <v>5</v>
      </c>
      <c r="Q7" s="37">
        <v>6</v>
      </c>
      <c r="R7" s="37">
        <v>7</v>
      </c>
      <c r="S7" s="37">
        <v>8</v>
      </c>
      <c r="T7" s="37">
        <v>9</v>
      </c>
      <c r="U7" s="37">
        <v>10</v>
      </c>
      <c r="V7" s="37">
        <v>11</v>
      </c>
      <c r="W7" s="37">
        <v>12</v>
      </c>
      <c r="X7" s="37">
        <v>13</v>
      </c>
      <c r="Y7" s="37">
        <v>14</v>
      </c>
      <c r="Z7" s="37">
        <v>15</v>
      </c>
      <c r="AA7" s="37">
        <v>16</v>
      </c>
      <c r="AB7" s="37">
        <v>17</v>
      </c>
      <c r="AC7" s="37">
        <v>18</v>
      </c>
      <c r="AD7" s="37">
        <v>19</v>
      </c>
      <c r="AE7" s="37">
        <v>20</v>
      </c>
      <c r="AF7" s="37">
        <v>21</v>
      </c>
      <c r="AG7" s="37">
        <v>999</v>
      </c>
      <c r="AH7" s="52"/>
      <c r="AI7" s="54"/>
      <c r="AJ7" s="56"/>
      <c r="AT7"/>
    </row>
    <row r="8" spans="1:46" ht="13.5" thickTop="1">
      <c r="A8" s="73">
        <v>1</v>
      </c>
      <c r="B8" s="30" t="s">
        <v>54</v>
      </c>
      <c r="C8" s="38">
        <f>D8+E8+F8+G8+H8+I8+J8+K8</f>
        <v>2165109</v>
      </c>
      <c r="D8" s="30">
        <v>83600</v>
      </c>
      <c r="E8" s="30">
        <v>0</v>
      </c>
      <c r="F8" s="30">
        <v>4372</v>
      </c>
      <c r="G8" s="30">
        <v>0</v>
      </c>
      <c r="H8" s="30">
        <v>0</v>
      </c>
      <c r="I8" s="30">
        <v>0</v>
      </c>
      <c r="J8" s="30">
        <v>661</v>
      </c>
      <c r="K8" s="30">
        <f>AH8+AI8+AJ8</f>
        <v>2076476</v>
      </c>
      <c r="L8" s="29">
        <v>1966236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617</v>
      </c>
      <c r="AA8" s="38">
        <v>0</v>
      </c>
      <c r="AB8" s="38">
        <v>1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1">
        <f>SUM(L8:AG8)</f>
        <v>1966854</v>
      </c>
      <c r="AI8" s="46"/>
      <c r="AJ8" s="47">
        <v>109622</v>
      </c>
      <c r="AT8"/>
    </row>
    <row r="9" spans="1:46" ht="12.75">
      <c r="A9" s="73">
        <v>2</v>
      </c>
      <c r="B9" s="30" t="s">
        <v>55</v>
      </c>
      <c r="C9" s="38">
        <f aca="true" t="shared" si="0" ref="C9:C29">D9+E9+F9+G9+H9+I9+J9+K9</f>
        <v>158132</v>
      </c>
      <c r="D9" s="30">
        <v>8484</v>
      </c>
      <c r="E9" s="30">
        <v>0</v>
      </c>
      <c r="F9" s="30">
        <v>235</v>
      </c>
      <c r="G9" s="30">
        <v>0</v>
      </c>
      <c r="H9" s="30">
        <v>0</v>
      </c>
      <c r="I9" s="30">
        <v>0</v>
      </c>
      <c r="J9" s="30">
        <v>83</v>
      </c>
      <c r="K9" s="30">
        <f aca="true" t="shared" si="1" ref="K9:K29">AH9+AI9+AJ9</f>
        <v>149330</v>
      </c>
      <c r="L9" s="29">
        <v>0</v>
      </c>
      <c r="M9" s="38">
        <v>147303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25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1">
        <f aca="true" t="shared" si="2" ref="AH9:AH29">SUM(L9:AG9)</f>
        <v>147328</v>
      </c>
      <c r="AI9" s="103"/>
      <c r="AJ9" s="49">
        <v>2002</v>
      </c>
      <c r="AT9"/>
    </row>
    <row r="10" spans="1:46" ht="12.75">
      <c r="A10" s="73">
        <v>3</v>
      </c>
      <c r="B10" s="30" t="s">
        <v>56</v>
      </c>
      <c r="C10" s="38">
        <f t="shared" si="0"/>
        <v>43943</v>
      </c>
      <c r="D10" s="30">
        <v>2639</v>
      </c>
      <c r="E10" s="30">
        <v>0</v>
      </c>
      <c r="F10" s="30">
        <v>150</v>
      </c>
      <c r="G10" s="30">
        <v>0</v>
      </c>
      <c r="H10" s="30">
        <v>0</v>
      </c>
      <c r="I10" s="30">
        <v>0</v>
      </c>
      <c r="J10" s="30">
        <v>87</v>
      </c>
      <c r="K10" s="30">
        <f t="shared" si="1"/>
        <v>41067</v>
      </c>
      <c r="L10" s="29">
        <v>0</v>
      </c>
      <c r="M10" s="38">
        <v>0</v>
      </c>
      <c r="N10" s="38">
        <v>40161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5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1">
        <f t="shared" si="2"/>
        <v>40166</v>
      </c>
      <c r="AI10" s="103"/>
      <c r="AJ10" s="49">
        <v>901</v>
      </c>
      <c r="AT10"/>
    </row>
    <row r="11" spans="1:46" ht="12.75">
      <c r="A11" s="73">
        <v>4</v>
      </c>
      <c r="B11" s="30" t="s">
        <v>57</v>
      </c>
      <c r="C11" s="38">
        <f t="shared" si="0"/>
        <v>180563</v>
      </c>
      <c r="D11" s="30">
        <v>13221</v>
      </c>
      <c r="E11" s="30">
        <v>0</v>
      </c>
      <c r="F11" s="30">
        <v>385</v>
      </c>
      <c r="G11" s="30">
        <v>0</v>
      </c>
      <c r="H11" s="30">
        <v>678</v>
      </c>
      <c r="I11" s="30">
        <v>0</v>
      </c>
      <c r="J11" s="30">
        <v>100</v>
      </c>
      <c r="K11" s="30">
        <f t="shared" si="1"/>
        <v>166179</v>
      </c>
      <c r="L11" s="29">
        <v>0</v>
      </c>
      <c r="M11" s="38">
        <v>0</v>
      </c>
      <c r="N11" s="38">
        <v>0</v>
      </c>
      <c r="O11" s="38">
        <v>163711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178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1">
        <f t="shared" si="2"/>
        <v>163889</v>
      </c>
      <c r="AI11" s="103"/>
      <c r="AJ11" s="49">
        <v>2290</v>
      </c>
      <c r="AT11"/>
    </row>
    <row r="12" spans="1:46" ht="12.75">
      <c r="A12" s="73">
        <v>5</v>
      </c>
      <c r="B12" s="30" t="s">
        <v>58</v>
      </c>
      <c r="C12" s="38">
        <f t="shared" si="0"/>
        <v>58860</v>
      </c>
      <c r="D12" s="30">
        <v>20487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f t="shared" si="1"/>
        <v>38373</v>
      </c>
      <c r="L12" s="29">
        <v>0</v>
      </c>
      <c r="M12" s="38">
        <v>0</v>
      </c>
      <c r="N12" s="38">
        <v>0</v>
      </c>
      <c r="O12" s="38">
        <v>0</v>
      </c>
      <c r="P12" s="38">
        <v>38372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1">
        <f t="shared" si="2"/>
        <v>38372</v>
      </c>
      <c r="AI12" s="103"/>
      <c r="AJ12" s="49">
        <v>1</v>
      </c>
      <c r="AT12"/>
    </row>
    <row r="13" spans="1:46" ht="12.75">
      <c r="A13" s="73">
        <v>6</v>
      </c>
      <c r="B13" s="30" t="s">
        <v>59</v>
      </c>
      <c r="C13" s="38">
        <f t="shared" si="0"/>
        <v>20313</v>
      </c>
      <c r="D13" s="30">
        <v>0</v>
      </c>
      <c r="E13" s="30">
        <v>0</v>
      </c>
      <c r="F13" s="30">
        <v>712</v>
      </c>
      <c r="G13" s="30">
        <v>0</v>
      </c>
      <c r="H13" s="30">
        <v>157</v>
      </c>
      <c r="I13" s="30">
        <v>623</v>
      </c>
      <c r="J13" s="30">
        <v>16</v>
      </c>
      <c r="K13" s="30">
        <f t="shared" si="1"/>
        <v>18805</v>
      </c>
      <c r="L13" s="29">
        <v>0</v>
      </c>
      <c r="M13" s="38">
        <v>0</v>
      </c>
      <c r="N13" s="38">
        <v>0</v>
      </c>
      <c r="O13" s="38">
        <v>0</v>
      </c>
      <c r="P13" s="38">
        <v>0</v>
      </c>
      <c r="Q13" s="38">
        <v>17445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1">
        <f t="shared" si="2"/>
        <v>17445</v>
      </c>
      <c r="AI13" s="103"/>
      <c r="AJ13" s="49">
        <v>1360</v>
      </c>
      <c r="AT13"/>
    </row>
    <row r="14" spans="1:46" ht="12.75">
      <c r="A14" s="73">
        <v>7</v>
      </c>
      <c r="B14" s="30" t="s">
        <v>60</v>
      </c>
      <c r="C14" s="38">
        <f t="shared" si="0"/>
        <v>1364307</v>
      </c>
      <c r="D14" s="30">
        <v>147450</v>
      </c>
      <c r="E14" s="30">
        <v>0</v>
      </c>
      <c r="F14" s="30">
        <v>49452</v>
      </c>
      <c r="G14" s="30">
        <v>0</v>
      </c>
      <c r="H14" s="30">
        <v>85190</v>
      </c>
      <c r="I14" s="30">
        <v>184</v>
      </c>
      <c r="J14" s="30">
        <v>3009</v>
      </c>
      <c r="K14" s="30">
        <f t="shared" si="1"/>
        <v>1079022</v>
      </c>
      <c r="L14" s="29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995199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22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1">
        <f t="shared" si="2"/>
        <v>995221</v>
      </c>
      <c r="AI14" s="103"/>
      <c r="AJ14" s="49">
        <v>83801</v>
      </c>
      <c r="AT14"/>
    </row>
    <row r="15" spans="1:46" ht="12.75">
      <c r="A15" s="73">
        <v>8</v>
      </c>
      <c r="B15" s="30" t="s">
        <v>61</v>
      </c>
      <c r="C15" s="38">
        <f t="shared" si="0"/>
        <v>1241828</v>
      </c>
      <c r="D15" s="30">
        <v>179575</v>
      </c>
      <c r="E15" s="30">
        <v>0</v>
      </c>
      <c r="F15" s="30">
        <v>95267</v>
      </c>
      <c r="G15" s="30">
        <v>893</v>
      </c>
      <c r="H15" s="30">
        <v>6653</v>
      </c>
      <c r="I15" s="30">
        <v>0</v>
      </c>
      <c r="J15" s="30">
        <v>37578</v>
      </c>
      <c r="K15" s="30">
        <f t="shared" si="1"/>
        <v>921862</v>
      </c>
      <c r="L15" s="29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159182</v>
      </c>
      <c r="T15" s="38">
        <v>0</v>
      </c>
      <c r="U15" s="38">
        <v>13513</v>
      </c>
      <c r="V15" s="38">
        <v>2559</v>
      </c>
      <c r="W15" s="38">
        <v>0</v>
      </c>
      <c r="X15" s="38">
        <v>0</v>
      </c>
      <c r="Y15" s="38">
        <v>0</v>
      </c>
      <c r="Z15" s="38">
        <v>2313</v>
      </c>
      <c r="AA15" s="38">
        <v>28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1">
        <f t="shared" si="2"/>
        <v>177595</v>
      </c>
      <c r="AI15" s="103"/>
      <c r="AJ15" s="49">
        <v>744267</v>
      </c>
      <c r="AT15"/>
    </row>
    <row r="16" spans="1:46" ht="12.75">
      <c r="A16" s="73">
        <v>9</v>
      </c>
      <c r="B16" s="30" t="s">
        <v>62</v>
      </c>
      <c r="C16" s="38">
        <f t="shared" si="0"/>
        <v>54523</v>
      </c>
      <c r="D16" s="30">
        <v>0</v>
      </c>
      <c r="E16" s="30">
        <v>0</v>
      </c>
      <c r="F16" s="30">
        <v>6503</v>
      </c>
      <c r="G16" s="30">
        <v>0</v>
      </c>
      <c r="H16" s="30">
        <v>0</v>
      </c>
      <c r="I16" s="30">
        <v>0</v>
      </c>
      <c r="J16" s="30">
        <v>24</v>
      </c>
      <c r="K16" s="30">
        <f t="shared" si="1"/>
        <v>47996</v>
      </c>
      <c r="L16" s="29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47502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40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1">
        <f t="shared" si="2"/>
        <v>47542</v>
      </c>
      <c r="AI16" s="103"/>
      <c r="AJ16" s="49">
        <v>454</v>
      </c>
      <c r="AT16"/>
    </row>
    <row r="17" spans="1:46" ht="12.75">
      <c r="A17" s="73">
        <v>10</v>
      </c>
      <c r="B17" s="30" t="s">
        <v>63</v>
      </c>
      <c r="C17" s="38">
        <f t="shared" si="0"/>
        <v>283967</v>
      </c>
      <c r="D17" s="30">
        <v>0</v>
      </c>
      <c r="E17" s="30">
        <v>0</v>
      </c>
      <c r="F17" s="30">
        <v>15988</v>
      </c>
      <c r="G17" s="30">
        <v>0</v>
      </c>
      <c r="H17" s="30">
        <v>0</v>
      </c>
      <c r="I17" s="30">
        <v>0</v>
      </c>
      <c r="J17" s="30">
        <v>39</v>
      </c>
      <c r="K17" s="30">
        <f t="shared" si="1"/>
        <v>267940</v>
      </c>
      <c r="L17" s="29">
        <v>0</v>
      </c>
      <c r="M17" s="38">
        <v>4195</v>
      </c>
      <c r="N17" s="38">
        <v>0</v>
      </c>
      <c r="O17" s="38">
        <v>0</v>
      </c>
      <c r="P17" s="38">
        <v>0</v>
      </c>
      <c r="Q17" s="38">
        <v>0</v>
      </c>
      <c r="R17" s="38">
        <v>179</v>
      </c>
      <c r="S17" s="38">
        <v>61</v>
      </c>
      <c r="T17" s="38">
        <v>0</v>
      </c>
      <c r="U17" s="38">
        <v>263354</v>
      </c>
      <c r="V17" s="38">
        <v>0</v>
      </c>
      <c r="W17" s="38">
        <v>103</v>
      </c>
      <c r="X17" s="38">
        <v>0</v>
      </c>
      <c r="Y17" s="38">
        <v>-7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1">
        <f t="shared" si="2"/>
        <v>267885</v>
      </c>
      <c r="AI17" s="103"/>
      <c r="AJ17" s="49">
        <v>55</v>
      </c>
      <c r="AT17"/>
    </row>
    <row r="18" spans="1:46" ht="12.75">
      <c r="A18" s="73">
        <v>11</v>
      </c>
      <c r="B18" s="30" t="s">
        <v>64</v>
      </c>
      <c r="C18" s="38">
        <f t="shared" si="0"/>
        <v>10032</v>
      </c>
      <c r="D18" s="30">
        <v>-455456</v>
      </c>
      <c r="E18" s="30">
        <v>0</v>
      </c>
      <c r="F18" s="30">
        <v>639</v>
      </c>
      <c r="G18" s="30">
        <v>0</v>
      </c>
      <c r="H18" s="30">
        <v>0</v>
      </c>
      <c r="I18" s="30">
        <v>0</v>
      </c>
      <c r="J18" s="30">
        <v>0</v>
      </c>
      <c r="K18" s="30">
        <f t="shared" si="1"/>
        <v>464849</v>
      </c>
      <c r="L18" s="29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871</v>
      </c>
      <c r="S18" s="38">
        <v>8408</v>
      </c>
      <c r="T18" s="38">
        <v>0</v>
      </c>
      <c r="U18" s="38">
        <v>7</v>
      </c>
      <c r="V18" s="38">
        <v>443762</v>
      </c>
      <c r="W18" s="38">
        <v>-105</v>
      </c>
      <c r="X18" s="38">
        <v>0</v>
      </c>
      <c r="Y18" s="38">
        <v>3318</v>
      </c>
      <c r="Z18" s="38">
        <v>2205</v>
      </c>
      <c r="AA18" s="38">
        <v>1972</v>
      </c>
      <c r="AB18" s="38">
        <v>4411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1">
        <f t="shared" si="2"/>
        <v>464849</v>
      </c>
      <c r="AI18" s="103"/>
      <c r="AJ18" s="49">
        <v>0</v>
      </c>
      <c r="AT18"/>
    </row>
    <row r="19" spans="1:46" ht="12.75">
      <c r="A19" s="73">
        <v>12</v>
      </c>
      <c r="B19" s="30" t="s">
        <v>65</v>
      </c>
      <c r="C19" s="38">
        <f t="shared" si="0"/>
        <v>589947</v>
      </c>
      <c r="D19" s="30">
        <v>0</v>
      </c>
      <c r="E19" s="30">
        <v>0</v>
      </c>
      <c r="F19" s="30">
        <v>21327</v>
      </c>
      <c r="G19" s="30">
        <v>0</v>
      </c>
      <c r="H19" s="30">
        <v>12270</v>
      </c>
      <c r="I19" s="30">
        <v>0</v>
      </c>
      <c r="J19" s="30">
        <v>5129</v>
      </c>
      <c r="K19" s="30">
        <f t="shared" si="1"/>
        <v>551221</v>
      </c>
      <c r="L19" s="29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242433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1">
        <f t="shared" si="2"/>
        <v>242433</v>
      </c>
      <c r="AI19" s="103"/>
      <c r="AJ19" s="49">
        <v>308788</v>
      </c>
      <c r="AT19"/>
    </row>
    <row r="20" spans="1:46" ht="12.75">
      <c r="A20" s="73">
        <v>13</v>
      </c>
      <c r="B20" s="30" t="s">
        <v>66</v>
      </c>
      <c r="C20" s="38">
        <f t="shared" si="0"/>
        <v>168331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f t="shared" si="1"/>
        <v>168331</v>
      </c>
      <c r="L20" s="29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164253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1">
        <f t="shared" si="2"/>
        <v>164253</v>
      </c>
      <c r="AI20" s="103"/>
      <c r="AJ20" s="49">
        <v>4078</v>
      </c>
      <c r="AT20"/>
    </row>
    <row r="21" spans="1:46" ht="12.75">
      <c r="A21" s="73">
        <v>14</v>
      </c>
      <c r="B21" s="30" t="s">
        <v>67</v>
      </c>
      <c r="C21" s="38">
        <f t="shared" si="0"/>
        <v>639301</v>
      </c>
      <c r="D21" s="30">
        <v>0</v>
      </c>
      <c r="E21" s="30">
        <v>0</v>
      </c>
      <c r="F21" s="30">
        <v>4301</v>
      </c>
      <c r="G21" s="30">
        <v>0</v>
      </c>
      <c r="H21" s="30">
        <v>321</v>
      </c>
      <c r="I21" s="30">
        <v>0</v>
      </c>
      <c r="J21" s="30">
        <v>0</v>
      </c>
      <c r="K21" s="30">
        <f t="shared" si="1"/>
        <v>634679</v>
      </c>
      <c r="L21" s="29">
        <v>0</v>
      </c>
      <c r="M21" s="38">
        <v>2045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1428</v>
      </c>
      <c r="Y21" s="38">
        <v>581728</v>
      </c>
      <c r="Z21" s="38">
        <v>3304</v>
      </c>
      <c r="AA21" s="38">
        <v>130</v>
      </c>
      <c r="AB21" s="38">
        <v>9249</v>
      </c>
      <c r="AC21" s="38">
        <v>708</v>
      </c>
      <c r="AD21" s="38">
        <v>0</v>
      </c>
      <c r="AE21" s="38">
        <v>0</v>
      </c>
      <c r="AF21" s="38">
        <v>0</v>
      </c>
      <c r="AG21" s="38">
        <v>0</v>
      </c>
      <c r="AH21" s="31">
        <f t="shared" si="2"/>
        <v>598592</v>
      </c>
      <c r="AI21" s="103"/>
      <c r="AJ21" s="49">
        <v>36087</v>
      </c>
      <c r="AT21"/>
    </row>
    <row r="22" spans="1:46" ht="12.75">
      <c r="A22" s="73">
        <v>15</v>
      </c>
      <c r="B22" s="30" t="s">
        <v>68</v>
      </c>
      <c r="C22" s="38">
        <f t="shared" si="0"/>
        <v>356749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1"/>
        <v>356749</v>
      </c>
      <c r="L22" s="29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356705</v>
      </c>
      <c r="AA22" s="38">
        <v>3</v>
      </c>
      <c r="AB22" s="38">
        <v>41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1">
        <f t="shared" si="2"/>
        <v>356749</v>
      </c>
      <c r="AI22" s="103"/>
      <c r="AJ22" s="49">
        <v>0</v>
      </c>
      <c r="AT22"/>
    </row>
    <row r="23" spans="1:46" ht="12.75">
      <c r="A23" s="73">
        <v>16</v>
      </c>
      <c r="B23" s="30" t="s">
        <v>69</v>
      </c>
      <c r="C23" s="38">
        <f t="shared" si="0"/>
        <v>229975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1"/>
        <v>229975</v>
      </c>
      <c r="L23" s="29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229975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1">
        <f t="shared" si="2"/>
        <v>229975</v>
      </c>
      <c r="AI23" s="103"/>
      <c r="AJ23" s="49">
        <v>0</v>
      </c>
      <c r="AT23"/>
    </row>
    <row r="24" spans="1:46" ht="12.75">
      <c r="A24" s="73">
        <v>17</v>
      </c>
      <c r="B24" s="30" t="s">
        <v>70</v>
      </c>
      <c r="C24" s="38">
        <f t="shared" si="0"/>
        <v>115113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1"/>
        <v>115113</v>
      </c>
      <c r="L24" s="29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317</v>
      </c>
      <c r="AA24" s="38">
        <v>773</v>
      </c>
      <c r="AB24" s="38">
        <v>114023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1">
        <f t="shared" si="2"/>
        <v>115113</v>
      </c>
      <c r="AI24" s="103"/>
      <c r="AJ24" s="49">
        <v>0</v>
      </c>
      <c r="AT24"/>
    </row>
    <row r="25" spans="1:46" ht="12.75">
      <c r="A25" s="73">
        <v>18</v>
      </c>
      <c r="B25" s="30" t="s">
        <v>71</v>
      </c>
      <c r="C25" s="38">
        <f t="shared" si="0"/>
        <v>167749</v>
      </c>
      <c r="D25" s="30">
        <v>0</v>
      </c>
      <c r="E25" s="30">
        <v>0</v>
      </c>
      <c r="F25" s="30">
        <v>511</v>
      </c>
      <c r="G25" s="30">
        <v>0</v>
      </c>
      <c r="H25" s="30">
        <v>17</v>
      </c>
      <c r="I25" s="30">
        <v>0</v>
      </c>
      <c r="J25" s="30">
        <v>0</v>
      </c>
      <c r="K25" s="30">
        <f t="shared" si="1"/>
        <v>167221</v>
      </c>
      <c r="L25" s="29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167221</v>
      </c>
      <c r="AD25" s="38">
        <v>0</v>
      </c>
      <c r="AE25" s="38">
        <v>0</v>
      </c>
      <c r="AF25" s="38">
        <v>0</v>
      </c>
      <c r="AG25" s="38">
        <v>0</v>
      </c>
      <c r="AH25" s="31">
        <f t="shared" si="2"/>
        <v>167221</v>
      </c>
      <c r="AI25" s="103"/>
      <c r="AJ25" s="49">
        <v>0</v>
      </c>
      <c r="AT25"/>
    </row>
    <row r="26" spans="1:46" ht="12.75">
      <c r="A26" s="73">
        <v>19</v>
      </c>
      <c r="B26" s="30" t="s">
        <v>72</v>
      </c>
      <c r="C26" s="38">
        <f t="shared" si="0"/>
        <v>12350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f t="shared" si="1"/>
        <v>12350</v>
      </c>
      <c r="L26" s="29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12350</v>
      </c>
      <c r="AE26" s="38">
        <v>0</v>
      </c>
      <c r="AF26" s="38">
        <v>0</v>
      </c>
      <c r="AG26" s="38">
        <v>0</v>
      </c>
      <c r="AH26" s="31">
        <f t="shared" si="2"/>
        <v>12350</v>
      </c>
      <c r="AI26" s="103"/>
      <c r="AJ26" s="49">
        <v>0</v>
      </c>
      <c r="AT26"/>
    </row>
    <row r="27" spans="1:46" ht="12.75">
      <c r="A27" s="73">
        <v>20</v>
      </c>
      <c r="B27" s="30" t="s">
        <v>73</v>
      </c>
      <c r="C27" s="38">
        <f t="shared" si="0"/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f t="shared" si="1"/>
        <v>0</v>
      </c>
      <c r="L27" s="29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1">
        <f t="shared" si="2"/>
        <v>0</v>
      </c>
      <c r="AI27" s="103"/>
      <c r="AJ27" s="49">
        <v>0</v>
      </c>
      <c r="AT27"/>
    </row>
    <row r="28" spans="1:46" ht="12.75">
      <c r="A28" s="73">
        <v>21</v>
      </c>
      <c r="B28" s="30" t="s">
        <v>74</v>
      </c>
      <c r="C28" s="38">
        <f t="shared" si="0"/>
        <v>92694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f t="shared" si="1"/>
        <v>92694</v>
      </c>
      <c r="L28" s="29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1">
        <f t="shared" si="2"/>
        <v>0</v>
      </c>
      <c r="AI28" s="103"/>
      <c r="AJ28" s="49">
        <v>92694</v>
      </c>
      <c r="AT28"/>
    </row>
    <row r="29" spans="1:46" ht="13.5" thickBot="1">
      <c r="A29" s="74">
        <v>999</v>
      </c>
      <c r="B29" s="30" t="s">
        <v>75</v>
      </c>
      <c r="C29" s="38">
        <f t="shared" si="0"/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1"/>
        <v>0</v>
      </c>
      <c r="L29" s="29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1">
        <f t="shared" si="2"/>
        <v>0</v>
      </c>
      <c r="AI29" s="50"/>
      <c r="AJ29" s="57">
        <v>0</v>
      </c>
      <c r="AT29"/>
    </row>
    <row r="30" spans="1:47" s="15" customFormat="1" ht="21.75" customHeight="1" thickBot="1" thickTop="1">
      <c r="A30" s="75"/>
      <c r="B30" s="32">
        <f>SUM(B8:B29)</f>
        <v>0</v>
      </c>
      <c r="C30" s="39">
        <f>SUM(C8:C29)</f>
        <v>7953786</v>
      </c>
      <c r="D30" s="39">
        <f>SUM(D8:D29)</f>
        <v>0</v>
      </c>
      <c r="E30" s="39">
        <f aca="true" t="shared" si="3" ref="E30:AJ30">SUM(E8:E29)</f>
        <v>0</v>
      </c>
      <c r="F30" s="39">
        <f t="shared" si="3"/>
        <v>199842</v>
      </c>
      <c r="G30" s="39">
        <f t="shared" si="3"/>
        <v>893</v>
      </c>
      <c r="H30" s="39">
        <f t="shared" si="3"/>
        <v>105286</v>
      </c>
      <c r="I30" s="39">
        <f t="shared" si="3"/>
        <v>807</v>
      </c>
      <c r="J30" s="39">
        <f t="shared" si="3"/>
        <v>46726</v>
      </c>
      <c r="K30" s="87">
        <f t="shared" si="3"/>
        <v>7600232</v>
      </c>
      <c r="L30" s="32">
        <f t="shared" si="3"/>
        <v>1966236</v>
      </c>
      <c r="M30" s="32">
        <f t="shared" si="3"/>
        <v>153543</v>
      </c>
      <c r="N30" s="32">
        <f t="shared" si="3"/>
        <v>40161</v>
      </c>
      <c r="O30" s="32">
        <f t="shared" si="3"/>
        <v>163711</v>
      </c>
      <c r="P30" s="32">
        <f t="shared" si="3"/>
        <v>38372</v>
      </c>
      <c r="Q30" s="32">
        <f t="shared" si="3"/>
        <v>17445</v>
      </c>
      <c r="R30" s="32">
        <f t="shared" si="3"/>
        <v>996249</v>
      </c>
      <c r="S30" s="32">
        <f t="shared" si="3"/>
        <v>167651</v>
      </c>
      <c r="T30" s="32">
        <f t="shared" si="3"/>
        <v>47502</v>
      </c>
      <c r="U30" s="32">
        <f t="shared" si="3"/>
        <v>276874</v>
      </c>
      <c r="V30" s="32">
        <f t="shared" si="3"/>
        <v>446321</v>
      </c>
      <c r="W30" s="32">
        <f t="shared" si="3"/>
        <v>242431</v>
      </c>
      <c r="X30" s="32">
        <f t="shared" si="3"/>
        <v>165681</v>
      </c>
      <c r="Y30" s="32">
        <f t="shared" si="3"/>
        <v>585039</v>
      </c>
      <c r="Z30" s="32">
        <f t="shared" si="3"/>
        <v>365691</v>
      </c>
      <c r="AA30" s="32">
        <f t="shared" si="3"/>
        <v>232881</v>
      </c>
      <c r="AB30" s="32">
        <f t="shared" si="3"/>
        <v>127765</v>
      </c>
      <c r="AC30" s="32">
        <f t="shared" si="3"/>
        <v>167929</v>
      </c>
      <c r="AD30" s="32">
        <f t="shared" si="3"/>
        <v>12350</v>
      </c>
      <c r="AE30" s="32">
        <f t="shared" si="3"/>
        <v>0</v>
      </c>
      <c r="AF30" s="32">
        <f t="shared" si="3"/>
        <v>0</v>
      </c>
      <c r="AG30" s="32">
        <f t="shared" si="3"/>
        <v>0</v>
      </c>
      <c r="AH30" s="32">
        <f t="shared" si="3"/>
        <v>6213832</v>
      </c>
      <c r="AI30" s="88">
        <f t="shared" si="3"/>
        <v>0</v>
      </c>
      <c r="AJ30" s="87">
        <f t="shared" si="3"/>
        <v>1386400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5"/>
      <c r="AR31" s="14"/>
      <c r="AS31" s="14"/>
      <c r="AT31" s="14"/>
    </row>
    <row r="32" spans="12:46" ht="14.25" thickBot="1" thickTop="1">
      <c r="L32" s="80" t="s">
        <v>16</v>
      </c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43"/>
      <c r="AI32"/>
      <c r="AS32" s="25"/>
      <c r="AT32"/>
    </row>
    <row r="33" spans="1:46" ht="78" thickBot="1" thickTop="1">
      <c r="A33" s="72" t="s">
        <v>17</v>
      </c>
      <c r="B33" s="79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40" t="s">
        <v>11</v>
      </c>
      <c r="K33" s="41" t="s">
        <v>12</v>
      </c>
      <c r="L33" s="5" t="s">
        <v>76</v>
      </c>
      <c r="M33" s="35" t="s">
        <v>77</v>
      </c>
      <c r="N33" s="35" t="s">
        <v>78</v>
      </c>
      <c r="O33" s="35" t="s">
        <v>79</v>
      </c>
      <c r="P33" s="35" t="s">
        <v>80</v>
      </c>
      <c r="Q33" s="35" t="s">
        <v>81</v>
      </c>
      <c r="R33" s="35" t="s">
        <v>60</v>
      </c>
      <c r="S33" s="35" t="s">
        <v>61</v>
      </c>
      <c r="T33" s="35" t="s">
        <v>82</v>
      </c>
      <c r="U33" s="35" t="s">
        <v>83</v>
      </c>
      <c r="V33" s="35" t="s">
        <v>84</v>
      </c>
      <c r="W33" s="35" t="s">
        <v>85</v>
      </c>
      <c r="X33" s="35" t="s">
        <v>86</v>
      </c>
      <c r="Y33" s="35" t="s">
        <v>67</v>
      </c>
      <c r="Z33" s="35" t="s">
        <v>87</v>
      </c>
      <c r="AA33" s="35" t="s">
        <v>69</v>
      </c>
      <c r="AB33" s="35" t="s">
        <v>70</v>
      </c>
      <c r="AC33" s="35" t="s">
        <v>71</v>
      </c>
      <c r="AD33" s="35" t="s">
        <v>72</v>
      </c>
      <c r="AE33" s="35" t="s">
        <v>88</v>
      </c>
      <c r="AF33" s="35" t="s">
        <v>74</v>
      </c>
      <c r="AG33" s="35" t="s">
        <v>89</v>
      </c>
      <c r="AH33" s="41" t="s">
        <v>13</v>
      </c>
      <c r="AI33" s="55" t="s">
        <v>19</v>
      </c>
      <c r="AJ33" s="53" t="s">
        <v>20</v>
      </c>
      <c r="AK33" s="59" t="s">
        <v>21</v>
      </c>
      <c r="AL33" s="60"/>
      <c r="AM33" s="61"/>
      <c r="AN33" s="62"/>
      <c r="AO33" s="62"/>
      <c r="AP33" s="62"/>
      <c r="AQ33" s="28" t="s">
        <v>22</v>
      </c>
      <c r="AR33" s="41" t="s">
        <v>23</v>
      </c>
      <c r="AT33"/>
    </row>
    <row r="34" spans="1:46" ht="13.5" thickTop="1">
      <c r="A34" s="18"/>
      <c r="B34" s="77"/>
      <c r="C34" s="36"/>
      <c r="D34" s="22"/>
      <c r="E34" s="22"/>
      <c r="F34" s="22"/>
      <c r="G34" s="22"/>
      <c r="H34" s="22"/>
      <c r="I34" s="22"/>
      <c r="J34" s="22"/>
      <c r="K34" s="22"/>
      <c r="L34" s="21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70"/>
      <c r="AH34" s="10"/>
      <c r="AI34" s="49"/>
      <c r="AJ34" s="48"/>
      <c r="AK34" s="16" t="s">
        <v>24</v>
      </c>
      <c r="AL34" s="63" t="s">
        <v>25</v>
      </c>
      <c r="AM34" s="64"/>
      <c r="AN34" s="65"/>
      <c r="AO34" s="69" t="s">
        <v>26</v>
      </c>
      <c r="AP34" s="66" t="s">
        <v>27</v>
      </c>
      <c r="AQ34" s="22"/>
      <c r="AR34" s="51"/>
      <c r="AT34"/>
    </row>
    <row r="35" spans="1:46" ht="13.5" thickBot="1">
      <c r="A35" s="76"/>
      <c r="B35" s="78"/>
      <c r="C35" s="37"/>
      <c r="D35" s="8"/>
      <c r="E35" s="8"/>
      <c r="F35" s="8"/>
      <c r="G35" s="8"/>
      <c r="H35" s="8"/>
      <c r="I35" s="8"/>
      <c r="J35" s="8"/>
      <c r="K35" s="8"/>
      <c r="L35" s="7">
        <v>1</v>
      </c>
      <c r="M35" s="37">
        <v>2</v>
      </c>
      <c r="N35" s="37">
        <v>3</v>
      </c>
      <c r="O35" s="37">
        <v>4</v>
      </c>
      <c r="P35" s="37">
        <v>5</v>
      </c>
      <c r="Q35" s="37">
        <v>6</v>
      </c>
      <c r="R35" s="37">
        <v>7</v>
      </c>
      <c r="S35" s="37">
        <v>8</v>
      </c>
      <c r="T35" s="37">
        <v>9</v>
      </c>
      <c r="U35" s="37">
        <v>10</v>
      </c>
      <c r="V35" s="37">
        <v>11</v>
      </c>
      <c r="W35" s="37">
        <v>12</v>
      </c>
      <c r="X35" s="37">
        <v>13</v>
      </c>
      <c r="Y35" s="37">
        <v>14</v>
      </c>
      <c r="Z35" s="37">
        <v>15</v>
      </c>
      <c r="AA35" s="37">
        <v>16</v>
      </c>
      <c r="AB35" s="37">
        <v>17</v>
      </c>
      <c r="AC35" s="37">
        <v>18</v>
      </c>
      <c r="AD35" s="37">
        <v>19</v>
      </c>
      <c r="AE35" s="37">
        <v>20</v>
      </c>
      <c r="AF35" s="37">
        <v>21</v>
      </c>
      <c r="AG35" s="37">
        <v>999</v>
      </c>
      <c r="AH35" s="78"/>
      <c r="AI35" s="57"/>
      <c r="AJ35" s="9"/>
      <c r="AK35" s="13" t="s">
        <v>28</v>
      </c>
      <c r="AL35" s="50" t="s">
        <v>29</v>
      </c>
      <c r="AM35" s="23" t="s">
        <v>30</v>
      </c>
      <c r="AN35" s="24" t="s">
        <v>31</v>
      </c>
      <c r="AO35" s="67" t="s">
        <v>32</v>
      </c>
      <c r="AP35" s="67"/>
      <c r="AQ35" s="9"/>
      <c r="AR35" s="57"/>
      <c r="AT35"/>
    </row>
    <row r="36" spans="1:46" ht="13.5" thickTop="1">
      <c r="A36" s="18">
        <v>1</v>
      </c>
      <c r="B36" s="31" t="s">
        <v>54</v>
      </c>
      <c r="C36" s="38">
        <f>AH36+AJ36+AK36+AQ36+AR36</f>
        <v>2165109</v>
      </c>
      <c r="D36" s="30"/>
      <c r="E36" s="30"/>
      <c r="F36" s="30"/>
      <c r="G36" s="30"/>
      <c r="H36" s="30"/>
      <c r="I36" s="30"/>
      <c r="J36" s="30"/>
      <c r="K36" s="30"/>
      <c r="L36" s="29">
        <v>677924</v>
      </c>
      <c r="M36" s="38">
        <v>0</v>
      </c>
      <c r="N36" s="38">
        <v>0</v>
      </c>
      <c r="O36" s="38">
        <v>37378</v>
      </c>
      <c r="P36" s="38">
        <v>0</v>
      </c>
      <c r="Q36" s="38">
        <v>0</v>
      </c>
      <c r="R36" s="38">
        <v>436285</v>
      </c>
      <c r="S36" s="38">
        <v>405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24711</v>
      </c>
      <c r="Z36" s="38">
        <v>1717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89">
        <v>0</v>
      </c>
      <c r="AH36" s="90">
        <f>SUM(L36:AG36)</f>
        <v>1178420</v>
      </c>
      <c r="AI36" s="31"/>
      <c r="AJ36" s="30">
        <v>177</v>
      </c>
      <c r="AK36" s="82">
        <f>AL36+AO36+AP36</f>
        <v>986512</v>
      </c>
      <c r="AL36" s="29">
        <f>SUM(AM36:AN36)</f>
        <v>986493</v>
      </c>
      <c r="AM36" s="34">
        <v>712302</v>
      </c>
      <c r="AN36" s="30">
        <v>274191</v>
      </c>
      <c r="AO36" s="68">
        <v>19</v>
      </c>
      <c r="AP36" s="68">
        <v>0</v>
      </c>
      <c r="AQ36" s="30">
        <v>0</v>
      </c>
      <c r="AR36" s="31">
        <v>0</v>
      </c>
      <c r="AT36"/>
    </row>
    <row r="37" spans="1:46" ht="12.75">
      <c r="A37" s="18">
        <v>2</v>
      </c>
      <c r="B37" s="31" t="s">
        <v>55</v>
      </c>
      <c r="C37" s="38">
        <f aca="true" t="shared" si="4" ref="C37:C57">AH37+AJ37+AK37+AQ37+AR37</f>
        <v>158132</v>
      </c>
      <c r="D37" s="30"/>
      <c r="E37" s="30"/>
      <c r="F37" s="30"/>
      <c r="G37" s="30"/>
      <c r="H37" s="30"/>
      <c r="I37" s="30"/>
      <c r="J37" s="30"/>
      <c r="K37" s="30"/>
      <c r="L37" s="29">
        <v>0</v>
      </c>
      <c r="M37" s="38">
        <v>71948</v>
      </c>
      <c r="N37" s="38">
        <v>0</v>
      </c>
      <c r="O37" s="38">
        <v>0</v>
      </c>
      <c r="P37" s="38">
        <v>0</v>
      </c>
      <c r="Q37" s="38">
        <v>0</v>
      </c>
      <c r="R37" s="38">
        <v>502</v>
      </c>
      <c r="S37" s="38">
        <v>2716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7937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89">
        <v>0</v>
      </c>
      <c r="AH37" s="90">
        <f aca="true" t="shared" si="5" ref="AH37:AH57">SUM(L37:AG37)</f>
        <v>83103</v>
      </c>
      <c r="AI37" s="31"/>
      <c r="AJ37" s="30">
        <v>71986</v>
      </c>
      <c r="AK37" s="82">
        <f aca="true" t="shared" si="6" ref="AK37:AK57">AL37+AO37+AP37</f>
        <v>3043</v>
      </c>
      <c r="AL37" s="29">
        <f aca="true" t="shared" si="7" ref="AL37:AL57">SUM(AM37:AN37)</f>
        <v>3043</v>
      </c>
      <c r="AM37" s="34">
        <v>0</v>
      </c>
      <c r="AN37" s="30">
        <v>3043</v>
      </c>
      <c r="AO37" s="68">
        <v>0</v>
      </c>
      <c r="AP37" s="68">
        <v>0</v>
      </c>
      <c r="AQ37" s="30">
        <v>0</v>
      </c>
      <c r="AR37" s="31">
        <v>0</v>
      </c>
      <c r="AT37"/>
    </row>
    <row r="38" spans="1:46" ht="12.75">
      <c r="A38" s="18">
        <v>3</v>
      </c>
      <c r="B38" s="31" t="s">
        <v>56</v>
      </c>
      <c r="C38" s="38">
        <f t="shared" si="4"/>
        <v>43943</v>
      </c>
      <c r="D38" s="30"/>
      <c r="E38" s="30"/>
      <c r="F38" s="30"/>
      <c r="G38" s="30"/>
      <c r="H38" s="30"/>
      <c r="I38" s="30"/>
      <c r="J38" s="30"/>
      <c r="K38" s="30"/>
      <c r="L38" s="29">
        <v>0</v>
      </c>
      <c r="M38" s="38">
        <v>0</v>
      </c>
      <c r="N38" s="38">
        <v>2754</v>
      </c>
      <c r="O38" s="38">
        <v>0</v>
      </c>
      <c r="P38" s="38">
        <v>0</v>
      </c>
      <c r="Q38" s="38">
        <v>0</v>
      </c>
      <c r="R38" s="38">
        <v>0</v>
      </c>
      <c r="S38" s="38">
        <v>921</v>
      </c>
      <c r="T38" s="38">
        <v>0</v>
      </c>
      <c r="U38" s="38">
        <v>4203</v>
      </c>
      <c r="V38" s="38">
        <v>0</v>
      </c>
      <c r="W38" s="38">
        <v>0</v>
      </c>
      <c r="X38" s="38">
        <v>0</v>
      </c>
      <c r="Y38" s="38">
        <v>1625</v>
      </c>
      <c r="Z38" s="38">
        <v>8</v>
      </c>
      <c r="AA38" s="38">
        <v>4</v>
      </c>
      <c r="AB38" s="38">
        <v>0</v>
      </c>
      <c r="AC38" s="38">
        <v>250</v>
      </c>
      <c r="AD38" s="38">
        <v>0</v>
      </c>
      <c r="AE38" s="38">
        <v>0</v>
      </c>
      <c r="AF38" s="38">
        <v>0</v>
      </c>
      <c r="AG38" s="89">
        <v>0</v>
      </c>
      <c r="AH38" s="90">
        <f t="shared" si="5"/>
        <v>9765</v>
      </c>
      <c r="AI38" s="31"/>
      <c r="AJ38" s="30">
        <v>20</v>
      </c>
      <c r="AK38" s="82">
        <f t="shared" si="6"/>
        <v>33158</v>
      </c>
      <c r="AL38" s="29">
        <f t="shared" si="7"/>
        <v>33158</v>
      </c>
      <c r="AM38" s="34">
        <v>14662</v>
      </c>
      <c r="AN38" s="30">
        <v>18496</v>
      </c>
      <c r="AO38" s="68">
        <v>0</v>
      </c>
      <c r="AP38" s="68">
        <v>0</v>
      </c>
      <c r="AQ38" s="30">
        <v>715</v>
      </c>
      <c r="AR38" s="31">
        <v>285</v>
      </c>
      <c r="AT38"/>
    </row>
    <row r="39" spans="1:46" ht="12.75">
      <c r="A39" s="18">
        <v>4</v>
      </c>
      <c r="B39" s="31" t="s">
        <v>57</v>
      </c>
      <c r="C39" s="38">
        <f t="shared" si="4"/>
        <v>180563</v>
      </c>
      <c r="D39" s="30"/>
      <c r="E39" s="30"/>
      <c r="F39" s="30"/>
      <c r="G39" s="30"/>
      <c r="H39" s="30"/>
      <c r="I39" s="30"/>
      <c r="J39" s="30"/>
      <c r="K39" s="30"/>
      <c r="L39" s="29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60753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62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89">
        <v>0</v>
      </c>
      <c r="AH39" s="90">
        <f t="shared" si="5"/>
        <v>60815</v>
      </c>
      <c r="AI39" s="31"/>
      <c r="AJ39" s="30">
        <v>1</v>
      </c>
      <c r="AK39" s="82">
        <f t="shared" si="6"/>
        <v>67511</v>
      </c>
      <c r="AL39" s="29">
        <f t="shared" si="7"/>
        <v>67511</v>
      </c>
      <c r="AM39" s="34">
        <v>23946</v>
      </c>
      <c r="AN39" s="30">
        <v>43565</v>
      </c>
      <c r="AO39" s="68">
        <v>0</v>
      </c>
      <c r="AP39" s="68">
        <v>0</v>
      </c>
      <c r="AQ39" s="30">
        <v>42662</v>
      </c>
      <c r="AR39" s="31">
        <v>9574</v>
      </c>
      <c r="AT39"/>
    </row>
    <row r="40" spans="1:46" ht="12.75">
      <c r="A40" s="18">
        <v>5</v>
      </c>
      <c r="B40" s="31" t="s">
        <v>58</v>
      </c>
      <c r="C40" s="38">
        <f t="shared" si="4"/>
        <v>58860</v>
      </c>
      <c r="D40" s="30"/>
      <c r="E40" s="30"/>
      <c r="F40" s="30"/>
      <c r="G40" s="30"/>
      <c r="H40" s="30"/>
      <c r="I40" s="30"/>
      <c r="J40" s="30"/>
      <c r="K40" s="30"/>
      <c r="L40" s="29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13103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3157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89">
        <v>0</v>
      </c>
      <c r="AH40" s="90">
        <f t="shared" si="5"/>
        <v>16260</v>
      </c>
      <c r="AI40" s="31"/>
      <c r="AJ40" s="30">
        <v>49</v>
      </c>
      <c r="AK40" s="82">
        <f t="shared" si="6"/>
        <v>42551</v>
      </c>
      <c r="AL40" s="29">
        <f t="shared" si="7"/>
        <v>42551</v>
      </c>
      <c r="AM40" s="34">
        <v>3837</v>
      </c>
      <c r="AN40" s="30">
        <v>38714</v>
      </c>
      <c r="AO40" s="68">
        <v>0</v>
      </c>
      <c r="AP40" s="68">
        <v>0</v>
      </c>
      <c r="AQ40" s="30">
        <v>0</v>
      </c>
      <c r="AR40" s="31">
        <v>0</v>
      </c>
      <c r="AT40"/>
    </row>
    <row r="41" spans="1:46" ht="12.75">
      <c r="A41" s="18">
        <v>6</v>
      </c>
      <c r="B41" s="31" t="s">
        <v>59</v>
      </c>
      <c r="C41" s="38">
        <f t="shared" si="4"/>
        <v>20313</v>
      </c>
      <c r="D41" s="30"/>
      <c r="E41" s="30"/>
      <c r="F41" s="30"/>
      <c r="G41" s="30"/>
      <c r="H41" s="30"/>
      <c r="I41" s="30"/>
      <c r="J41" s="30"/>
      <c r="K41" s="30"/>
      <c r="L41" s="29">
        <v>0</v>
      </c>
      <c r="M41" s="38">
        <v>96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17641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269</v>
      </c>
      <c r="AD41" s="38">
        <v>0</v>
      </c>
      <c r="AE41" s="38">
        <v>0</v>
      </c>
      <c r="AF41" s="38">
        <v>0</v>
      </c>
      <c r="AG41" s="89">
        <v>0</v>
      </c>
      <c r="AH41" s="90">
        <f t="shared" si="5"/>
        <v>18006</v>
      </c>
      <c r="AI41" s="31"/>
      <c r="AJ41" s="30">
        <v>2226</v>
      </c>
      <c r="AK41" s="82">
        <f t="shared" si="6"/>
        <v>0</v>
      </c>
      <c r="AL41" s="29">
        <f t="shared" si="7"/>
        <v>0</v>
      </c>
      <c r="AM41" s="34">
        <v>0</v>
      </c>
      <c r="AN41" s="30">
        <v>0</v>
      </c>
      <c r="AO41" s="68">
        <v>0</v>
      </c>
      <c r="AP41" s="68">
        <v>0</v>
      </c>
      <c r="AQ41" s="30">
        <v>81</v>
      </c>
      <c r="AR41" s="31">
        <v>0</v>
      </c>
      <c r="AT41"/>
    </row>
    <row r="42" spans="1:46" ht="12.75">
      <c r="A42" s="18">
        <v>7</v>
      </c>
      <c r="B42" s="31" t="s">
        <v>60</v>
      </c>
      <c r="C42" s="38">
        <f t="shared" si="4"/>
        <v>1364307</v>
      </c>
      <c r="D42" s="30"/>
      <c r="E42" s="30"/>
      <c r="F42" s="30"/>
      <c r="G42" s="30"/>
      <c r="H42" s="30"/>
      <c r="I42" s="30"/>
      <c r="J42" s="30"/>
      <c r="K42" s="30"/>
      <c r="L42" s="29">
        <v>0</v>
      </c>
      <c r="M42" s="38">
        <v>30</v>
      </c>
      <c r="N42" s="38">
        <v>0</v>
      </c>
      <c r="O42" s="38">
        <v>45645</v>
      </c>
      <c r="P42" s="38">
        <v>0</v>
      </c>
      <c r="Q42" s="38">
        <v>0</v>
      </c>
      <c r="R42" s="38">
        <v>70267</v>
      </c>
      <c r="S42" s="38">
        <v>737</v>
      </c>
      <c r="T42" s="38">
        <v>0</v>
      </c>
      <c r="U42" s="38">
        <v>0</v>
      </c>
      <c r="V42" s="38">
        <v>45116</v>
      </c>
      <c r="W42" s="38">
        <v>0</v>
      </c>
      <c r="X42" s="38">
        <v>0</v>
      </c>
      <c r="Y42" s="38">
        <v>80417</v>
      </c>
      <c r="Z42" s="38">
        <v>5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89">
        <v>0</v>
      </c>
      <c r="AH42" s="90">
        <f t="shared" si="5"/>
        <v>242217</v>
      </c>
      <c r="AI42" s="31"/>
      <c r="AJ42" s="30">
        <v>7258</v>
      </c>
      <c r="AK42" s="82">
        <f t="shared" si="6"/>
        <v>1106707</v>
      </c>
      <c r="AL42" s="29">
        <f t="shared" si="7"/>
        <v>1099527</v>
      </c>
      <c r="AM42" s="34">
        <v>326274</v>
      </c>
      <c r="AN42" s="30">
        <v>773253</v>
      </c>
      <c r="AO42" s="68">
        <v>7180</v>
      </c>
      <c r="AP42" s="68">
        <v>0</v>
      </c>
      <c r="AQ42" s="30">
        <v>0</v>
      </c>
      <c r="AR42" s="31">
        <v>8125</v>
      </c>
      <c r="AT42"/>
    </row>
    <row r="43" spans="1:46" ht="12.75">
      <c r="A43" s="18">
        <v>8</v>
      </c>
      <c r="B43" s="31" t="s">
        <v>61</v>
      </c>
      <c r="C43" s="38">
        <f t="shared" si="4"/>
        <v>1241828</v>
      </c>
      <c r="D43" s="30"/>
      <c r="E43" s="30"/>
      <c r="F43" s="30"/>
      <c r="G43" s="30"/>
      <c r="H43" s="30"/>
      <c r="I43" s="30"/>
      <c r="J43" s="30"/>
      <c r="K43" s="30"/>
      <c r="L43" s="29">
        <v>128111</v>
      </c>
      <c r="M43" s="38">
        <v>17616</v>
      </c>
      <c r="N43" s="38">
        <v>1083</v>
      </c>
      <c r="O43" s="38">
        <v>18046</v>
      </c>
      <c r="P43" s="38">
        <v>21996</v>
      </c>
      <c r="Q43" s="38">
        <v>2503</v>
      </c>
      <c r="R43" s="38">
        <v>78023</v>
      </c>
      <c r="S43" s="38">
        <v>66040</v>
      </c>
      <c r="T43" s="38">
        <v>12619</v>
      </c>
      <c r="U43" s="38">
        <v>81270</v>
      </c>
      <c r="V43" s="38">
        <v>74420</v>
      </c>
      <c r="W43" s="38">
        <v>66549</v>
      </c>
      <c r="X43" s="38">
        <v>7970</v>
      </c>
      <c r="Y43" s="38">
        <v>11621</v>
      </c>
      <c r="Z43" s="38">
        <v>73092</v>
      </c>
      <c r="AA43" s="38">
        <v>4829</v>
      </c>
      <c r="AB43" s="38">
        <v>13771</v>
      </c>
      <c r="AC43" s="38">
        <v>41947</v>
      </c>
      <c r="AD43" s="38">
        <v>0</v>
      </c>
      <c r="AE43" s="38">
        <v>0</v>
      </c>
      <c r="AF43" s="38">
        <v>0</v>
      </c>
      <c r="AG43" s="89">
        <v>0</v>
      </c>
      <c r="AH43" s="90">
        <f t="shared" si="5"/>
        <v>721506</v>
      </c>
      <c r="AI43" s="31"/>
      <c r="AJ43" s="30">
        <v>34553</v>
      </c>
      <c r="AK43" s="82">
        <f t="shared" si="6"/>
        <v>263583</v>
      </c>
      <c r="AL43" s="29">
        <f t="shared" si="7"/>
        <v>262410</v>
      </c>
      <c r="AM43" s="34">
        <v>0</v>
      </c>
      <c r="AN43" s="30">
        <v>262410</v>
      </c>
      <c r="AO43" s="68">
        <v>1173</v>
      </c>
      <c r="AP43" s="68">
        <v>0</v>
      </c>
      <c r="AQ43" s="30">
        <v>195969</v>
      </c>
      <c r="AR43" s="31">
        <v>26217</v>
      </c>
      <c r="AT43"/>
    </row>
    <row r="44" spans="1:46" ht="12.75">
      <c r="A44" s="18">
        <v>9</v>
      </c>
      <c r="B44" s="31" t="s">
        <v>62</v>
      </c>
      <c r="C44" s="38">
        <f t="shared" si="4"/>
        <v>54523</v>
      </c>
      <c r="D44" s="30"/>
      <c r="E44" s="30"/>
      <c r="F44" s="30"/>
      <c r="G44" s="30"/>
      <c r="H44" s="30"/>
      <c r="I44" s="30"/>
      <c r="J44" s="30"/>
      <c r="K44" s="30"/>
      <c r="L44" s="29">
        <v>0</v>
      </c>
      <c r="M44" s="38">
        <v>884</v>
      </c>
      <c r="N44" s="38">
        <v>0</v>
      </c>
      <c r="O44" s="38">
        <v>0</v>
      </c>
      <c r="P44" s="38">
        <v>0</v>
      </c>
      <c r="Q44" s="38">
        <v>3</v>
      </c>
      <c r="R44" s="38">
        <v>5583</v>
      </c>
      <c r="S44" s="38">
        <v>3900</v>
      </c>
      <c r="T44" s="38">
        <v>5191</v>
      </c>
      <c r="U44" s="38">
        <v>1312</v>
      </c>
      <c r="V44" s="38">
        <v>3191</v>
      </c>
      <c r="W44" s="38">
        <v>1603</v>
      </c>
      <c r="X44" s="38">
        <v>955</v>
      </c>
      <c r="Y44" s="38">
        <v>4925</v>
      </c>
      <c r="Z44" s="38">
        <v>8006</v>
      </c>
      <c r="AA44" s="38">
        <v>1683</v>
      </c>
      <c r="AB44" s="38">
        <v>2524</v>
      </c>
      <c r="AC44" s="38">
        <v>2986</v>
      </c>
      <c r="AD44" s="38">
        <v>0</v>
      </c>
      <c r="AE44" s="38">
        <v>0</v>
      </c>
      <c r="AF44" s="38">
        <v>0</v>
      </c>
      <c r="AG44" s="89">
        <v>0</v>
      </c>
      <c r="AH44" s="90">
        <f t="shared" si="5"/>
        <v>42746</v>
      </c>
      <c r="AI44" s="31"/>
      <c r="AJ44" s="30">
        <v>0</v>
      </c>
      <c r="AK44" s="82">
        <f t="shared" si="6"/>
        <v>11777</v>
      </c>
      <c r="AL44" s="29">
        <f t="shared" si="7"/>
        <v>11489</v>
      </c>
      <c r="AM44" s="34">
        <v>0</v>
      </c>
      <c r="AN44" s="30">
        <v>11489</v>
      </c>
      <c r="AO44" s="68">
        <v>288</v>
      </c>
      <c r="AP44" s="68">
        <v>0</v>
      </c>
      <c r="AQ44" s="30">
        <v>0</v>
      </c>
      <c r="AR44" s="31">
        <v>0</v>
      </c>
      <c r="AT44"/>
    </row>
    <row r="45" spans="1:46" ht="12.75">
      <c r="A45" s="18">
        <v>10</v>
      </c>
      <c r="B45" s="31" t="s">
        <v>63</v>
      </c>
      <c r="C45" s="38">
        <f t="shared" si="4"/>
        <v>283967</v>
      </c>
      <c r="D45" s="30"/>
      <c r="E45" s="30"/>
      <c r="F45" s="30"/>
      <c r="G45" s="30"/>
      <c r="H45" s="30"/>
      <c r="I45" s="30"/>
      <c r="J45" s="30"/>
      <c r="K45" s="30"/>
      <c r="L45" s="29">
        <v>0</v>
      </c>
      <c r="M45" s="38">
        <v>116</v>
      </c>
      <c r="N45" s="38">
        <v>0</v>
      </c>
      <c r="O45" s="38">
        <v>0</v>
      </c>
      <c r="P45" s="38">
        <v>0</v>
      </c>
      <c r="Q45" s="38">
        <v>0</v>
      </c>
      <c r="R45" s="38">
        <v>12</v>
      </c>
      <c r="S45" s="38">
        <v>129</v>
      </c>
      <c r="T45" s="38">
        <v>8</v>
      </c>
      <c r="U45" s="38">
        <v>21</v>
      </c>
      <c r="V45" s="38">
        <v>504</v>
      </c>
      <c r="W45" s="38">
        <v>2247</v>
      </c>
      <c r="X45" s="38">
        <v>258</v>
      </c>
      <c r="Y45" s="38">
        <v>150</v>
      </c>
      <c r="Z45" s="38">
        <v>830</v>
      </c>
      <c r="AA45" s="38">
        <v>6</v>
      </c>
      <c r="AB45" s="38">
        <v>496</v>
      </c>
      <c r="AC45" s="38">
        <v>869</v>
      </c>
      <c r="AD45" s="38">
        <v>0</v>
      </c>
      <c r="AE45" s="38">
        <v>0</v>
      </c>
      <c r="AF45" s="38">
        <v>0</v>
      </c>
      <c r="AG45" s="89">
        <v>0</v>
      </c>
      <c r="AH45" s="90">
        <f t="shared" si="5"/>
        <v>5646</v>
      </c>
      <c r="AI45" s="31"/>
      <c r="AJ45" s="30">
        <v>5756</v>
      </c>
      <c r="AK45" s="82">
        <f t="shared" si="6"/>
        <v>0</v>
      </c>
      <c r="AL45" s="29">
        <f t="shared" si="7"/>
        <v>0</v>
      </c>
      <c r="AM45" s="34">
        <v>0</v>
      </c>
      <c r="AN45" s="30">
        <v>0</v>
      </c>
      <c r="AO45" s="68">
        <v>0</v>
      </c>
      <c r="AP45" s="68">
        <v>0</v>
      </c>
      <c r="AQ45" s="30">
        <v>272565</v>
      </c>
      <c r="AR45" s="31">
        <v>0</v>
      </c>
      <c r="AT45"/>
    </row>
    <row r="46" spans="1:46" ht="12.75">
      <c r="A46" s="18">
        <v>11</v>
      </c>
      <c r="B46" s="31" t="s">
        <v>64</v>
      </c>
      <c r="C46" s="38">
        <f t="shared" si="4"/>
        <v>10032</v>
      </c>
      <c r="D46" s="30"/>
      <c r="E46" s="30"/>
      <c r="F46" s="30"/>
      <c r="G46" s="30"/>
      <c r="H46" s="30"/>
      <c r="I46" s="30"/>
      <c r="J46" s="30"/>
      <c r="K46" s="30"/>
      <c r="L46" s="29">
        <v>0</v>
      </c>
      <c r="M46" s="38">
        <v>0</v>
      </c>
      <c r="N46" s="38">
        <v>0</v>
      </c>
      <c r="O46" s="38">
        <v>0</v>
      </c>
      <c r="P46" s="38">
        <v>140</v>
      </c>
      <c r="Q46" s="38">
        <v>0</v>
      </c>
      <c r="R46" s="38">
        <v>10</v>
      </c>
      <c r="S46" s="38">
        <v>171</v>
      </c>
      <c r="T46" s="38">
        <v>101</v>
      </c>
      <c r="U46" s="38">
        <v>0</v>
      </c>
      <c r="V46" s="38">
        <v>586</v>
      </c>
      <c r="W46" s="38">
        <v>1387</v>
      </c>
      <c r="X46" s="38">
        <v>916</v>
      </c>
      <c r="Y46" s="38">
        <v>275</v>
      </c>
      <c r="Z46" s="38">
        <v>1346</v>
      </c>
      <c r="AA46" s="38">
        <v>91</v>
      </c>
      <c r="AB46" s="38">
        <v>304</v>
      </c>
      <c r="AC46" s="38">
        <v>1688</v>
      </c>
      <c r="AD46" s="38">
        <v>0</v>
      </c>
      <c r="AE46" s="38">
        <v>0</v>
      </c>
      <c r="AF46" s="38">
        <v>0</v>
      </c>
      <c r="AG46" s="89">
        <v>0</v>
      </c>
      <c r="AH46" s="90">
        <f t="shared" si="5"/>
        <v>7015</v>
      </c>
      <c r="AI46" s="31"/>
      <c r="AJ46" s="30">
        <v>0</v>
      </c>
      <c r="AK46" s="82">
        <f t="shared" si="6"/>
        <v>3017</v>
      </c>
      <c r="AL46" s="29">
        <f t="shared" si="7"/>
        <v>3017</v>
      </c>
      <c r="AM46" s="34">
        <v>0</v>
      </c>
      <c r="AN46" s="30">
        <v>3017</v>
      </c>
      <c r="AO46" s="68">
        <v>0</v>
      </c>
      <c r="AP46" s="68">
        <v>0</v>
      </c>
      <c r="AQ46" s="30">
        <v>0</v>
      </c>
      <c r="AR46" s="31">
        <v>0</v>
      </c>
      <c r="AT46"/>
    </row>
    <row r="47" spans="1:46" ht="12.75">
      <c r="A47" s="18">
        <v>12</v>
      </c>
      <c r="B47" s="31" t="s">
        <v>65</v>
      </c>
      <c r="C47" s="38">
        <f t="shared" si="4"/>
        <v>589947</v>
      </c>
      <c r="D47" s="30"/>
      <c r="E47" s="30"/>
      <c r="F47" s="30"/>
      <c r="G47" s="30"/>
      <c r="H47" s="30"/>
      <c r="I47" s="30"/>
      <c r="J47" s="30"/>
      <c r="K47" s="30"/>
      <c r="L47" s="29">
        <v>9654</v>
      </c>
      <c r="M47" s="38">
        <v>2711</v>
      </c>
      <c r="N47" s="38">
        <v>213</v>
      </c>
      <c r="O47" s="38">
        <v>13047</v>
      </c>
      <c r="P47" s="38">
        <v>0</v>
      </c>
      <c r="Q47" s="38">
        <v>69</v>
      </c>
      <c r="R47" s="38">
        <v>37293</v>
      </c>
      <c r="S47" s="38">
        <v>15014</v>
      </c>
      <c r="T47" s="38">
        <v>201</v>
      </c>
      <c r="U47" s="38">
        <v>24982</v>
      </c>
      <c r="V47" s="38">
        <v>132954</v>
      </c>
      <c r="W47" s="38">
        <v>32290</v>
      </c>
      <c r="X47" s="38">
        <v>19299</v>
      </c>
      <c r="Y47" s="38">
        <v>5693</v>
      </c>
      <c r="Z47" s="38">
        <v>3775</v>
      </c>
      <c r="AA47" s="38">
        <v>1318</v>
      </c>
      <c r="AB47" s="38">
        <v>1375</v>
      </c>
      <c r="AC47" s="38">
        <v>17917</v>
      </c>
      <c r="AD47" s="38">
        <v>0</v>
      </c>
      <c r="AE47" s="38">
        <v>0</v>
      </c>
      <c r="AF47" s="38">
        <v>0</v>
      </c>
      <c r="AG47" s="89">
        <v>0</v>
      </c>
      <c r="AH47" s="90">
        <f t="shared" si="5"/>
        <v>317805</v>
      </c>
      <c r="AI47" s="31"/>
      <c r="AJ47" s="30">
        <v>22361</v>
      </c>
      <c r="AK47" s="82">
        <f t="shared" si="6"/>
        <v>249781</v>
      </c>
      <c r="AL47" s="29">
        <f t="shared" si="7"/>
        <v>249781</v>
      </c>
      <c r="AM47" s="34">
        <v>0</v>
      </c>
      <c r="AN47" s="30">
        <v>249781</v>
      </c>
      <c r="AO47" s="68">
        <v>0</v>
      </c>
      <c r="AP47" s="68">
        <v>0</v>
      </c>
      <c r="AQ47" s="30">
        <v>0</v>
      </c>
      <c r="AR47" s="31">
        <v>0</v>
      </c>
      <c r="AT47"/>
    </row>
    <row r="48" spans="1:46" ht="12.75">
      <c r="A48" s="18">
        <v>13</v>
      </c>
      <c r="B48" s="31" t="s">
        <v>66</v>
      </c>
      <c r="C48" s="38">
        <f t="shared" si="4"/>
        <v>168331</v>
      </c>
      <c r="D48" s="30"/>
      <c r="E48" s="30"/>
      <c r="F48" s="30"/>
      <c r="G48" s="30"/>
      <c r="H48" s="30"/>
      <c r="I48" s="30"/>
      <c r="J48" s="30"/>
      <c r="K48" s="30"/>
      <c r="L48" s="29">
        <v>8636</v>
      </c>
      <c r="M48" s="38">
        <v>120</v>
      </c>
      <c r="N48" s="38">
        <v>8326</v>
      </c>
      <c r="O48" s="38">
        <v>544</v>
      </c>
      <c r="P48" s="38">
        <v>0</v>
      </c>
      <c r="Q48" s="38">
        <v>5</v>
      </c>
      <c r="R48" s="38">
        <v>1730</v>
      </c>
      <c r="S48" s="38">
        <v>5217</v>
      </c>
      <c r="T48" s="38">
        <v>128</v>
      </c>
      <c r="U48" s="38">
        <v>770</v>
      </c>
      <c r="V48" s="38">
        <v>7172</v>
      </c>
      <c r="W48" s="38">
        <v>5180</v>
      </c>
      <c r="X48" s="38">
        <v>727</v>
      </c>
      <c r="Y48" s="38">
        <v>468</v>
      </c>
      <c r="Z48" s="38">
        <v>238</v>
      </c>
      <c r="AA48" s="38">
        <v>44</v>
      </c>
      <c r="AB48" s="38">
        <v>4</v>
      </c>
      <c r="AC48" s="38">
        <v>376</v>
      </c>
      <c r="AD48" s="38">
        <v>0</v>
      </c>
      <c r="AE48" s="38">
        <v>105333</v>
      </c>
      <c r="AF48" s="38">
        <v>0</v>
      </c>
      <c r="AG48" s="89">
        <v>0</v>
      </c>
      <c r="AH48" s="90">
        <f t="shared" si="5"/>
        <v>145018</v>
      </c>
      <c r="AI48" s="31"/>
      <c r="AJ48" s="30">
        <v>3496</v>
      </c>
      <c r="AK48" s="82">
        <f t="shared" si="6"/>
        <v>19817</v>
      </c>
      <c r="AL48" s="29">
        <f t="shared" si="7"/>
        <v>19817</v>
      </c>
      <c r="AM48" s="34">
        <v>0</v>
      </c>
      <c r="AN48" s="30">
        <v>19817</v>
      </c>
      <c r="AO48" s="68">
        <v>0</v>
      </c>
      <c r="AP48" s="68">
        <v>0</v>
      </c>
      <c r="AQ48" s="30">
        <v>0</v>
      </c>
      <c r="AR48" s="31">
        <v>0</v>
      </c>
      <c r="AT48"/>
    </row>
    <row r="49" spans="1:46" ht="12.75">
      <c r="A49" s="18">
        <v>14</v>
      </c>
      <c r="B49" s="31" t="s">
        <v>67</v>
      </c>
      <c r="C49" s="38">
        <f t="shared" si="4"/>
        <v>639301</v>
      </c>
      <c r="D49" s="30"/>
      <c r="E49" s="30"/>
      <c r="F49" s="30"/>
      <c r="G49" s="30"/>
      <c r="H49" s="30"/>
      <c r="I49" s="30"/>
      <c r="J49" s="30"/>
      <c r="K49" s="30"/>
      <c r="L49" s="29">
        <v>0</v>
      </c>
      <c r="M49" s="38">
        <v>2305</v>
      </c>
      <c r="N49" s="38">
        <v>0</v>
      </c>
      <c r="O49" s="38">
        <v>0</v>
      </c>
      <c r="P49" s="38">
        <v>26</v>
      </c>
      <c r="Q49" s="38">
        <v>72</v>
      </c>
      <c r="R49" s="38">
        <v>1219</v>
      </c>
      <c r="S49" s="38">
        <v>2799</v>
      </c>
      <c r="T49" s="38">
        <v>2761</v>
      </c>
      <c r="U49" s="38">
        <v>5463</v>
      </c>
      <c r="V49" s="38">
        <v>14054</v>
      </c>
      <c r="W49" s="38">
        <v>24365</v>
      </c>
      <c r="X49" s="38">
        <v>13806</v>
      </c>
      <c r="Y49" s="38">
        <v>18144</v>
      </c>
      <c r="Z49" s="38">
        <v>34794</v>
      </c>
      <c r="AA49" s="38">
        <v>1964</v>
      </c>
      <c r="AB49" s="38">
        <v>6089</v>
      </c>
      <c r="AC49" s="38">
        <v>18672</v>
      </c>
      <c r="AD49" s="38">
        <v>0</v>
      </c>
      <c r="AE49" s="38">
        <v>0</v>
      </c>
      <c r="AF49" s="38">
        <v>0</v>
      </c>
      <c r="AG49" s="89">
        <v>0</v>
      </c>
      <c r="AH49" s="90">
        <f t="shared" si="5"/>
        <v>146533</v>
      </c>
      <c r="AI49" s="31"/>
      <c r="AJ49" s="30">
        <v>8662</v>
      </c>
      <c r="AK49" s="82">
        <f t="shared" si="6"/>
        <v>484090</v>
      </c>
      <c r="AL49" s="29">
        <f t="shared" si="7"/>
        <v>358823</v>
      </c>
      <c r="AM49" s="34">
        <v>265037</v>
      </c>
      <c r="AN49" s="30">
        <v>93786</v>
      </c>
      <c r="AO49" s="68">
        <v>125267</v>
      </c>
      <c r="AP49" s="68">
        <v>0</v>
      </c>
      <c r="AQ49" s="30">
        <v>16</v>
      </c>
      <c r="AR49" s="31">
        <v>0</v>
      </c>
      <c r="AT49"/>
    </row>
    <row r="50" spans="1:46" ht="12.75">
      <c r="A50" s="18">
        <v>15</v>
      </c>
      <c r="B50" s="31" t="s">
        <v>68</v>
      </c>
      <c r="C50" s="38">
        <f t="shared" si="4"/>
        <v>362749</v>
      </c>
      <c r="D50" s="30"/>
      <c r="E50" s="30"/>
      <c r="F50" s="30"/>
      <c r="G50" s="30"/>
      <c r="H50" s="30"/>
      <c r="I50" s="30"/>
      <c r="J50" s="30"/>
      <c r="K50" s="30"/>
      <c r="L50" s="29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216</v>
      </c>
      <c r="S50" s="38">
        <v>36</v>
      </c>
      <c r="T50" s="38">
        <v>0</v>
      </c>
      <c r="U50" s="38">
        <v>33</v>
      </c>
      <c r="V50" s="38">
        <v>178</v>
      </c>
      <c r="W50" s="38">
        <v>161</v>
      </c>
      <c r="X50" s="38">
        <v>0</v>
      </c>
      <c r="Y50" s="38">
        <v>107</v>
      </c>
      <c r="Z50" s="38">
        <v>2190</v>
      </c>
      <c r="AA50" s="38">
        <v>407</v>
      </c>
      <c r="AB50" s="38">
        <v>0</v>
      </c>
      <c r="AC50" s="38">
        <v>10552</v>
      </c>
      <c r="AD50" s="38">
        <v>0</v>
      </c>
      <c r="AE50" s="38">
        <v>0</v>
      </c>
      <c r="AF50" s="38">
        <v>0</v>
      </c>
      <c r="AG50" s="89">
        <v>0</v>
      </c>
      <c r="AH50" s="90">
        <f t="shared" si="5"/>
        <v>13880</v>
      </c>
      <c r="AI50" s="31"/>
      <c r="AJ50" s="30">
        <v>0</v>
      </c>
      <c r="AK50" s="82">
        <f t="shared" si="6"/>
        <v>348869</v>
      </c>
      <c r="AL50" s="29">
        <f t="shared" si="7"/>
        <v>3416</v>
      </c>
      <c r="AM50" s="34">
        <v>0</v>
      </c>
      <c r="AN50" s="30">
        <v>3416</v>
      </c>
      <c r="AO50" s="68">
        <v>345453</v>
      </c>
      <c r="AP50" s="68">
        <v>0</v>
      </c>
      <c r="AQ50" s="30">
        <v>0</v>
      </c>
      <c r="AR50" s="31">
        <v>0</v>
      </c>
      <c r="AT50"/>
    </row>
    <row r="51" spans="1:46" ht="12.75">
      <c r="A51" s="18">
        <v>16</v>
      </c>
      <c r="B51" s="31" t="s">
        <v>69</v>
      </c>
      <c r="C51" s="38">
        <f t="shared" si="4"/>
        <v>223975</v>
      </c>
      <c r="D51" s="30"/>
      <c r="E51" s="30"/>
      <c r="F51" s="30"/>
      <c r="G51" s="30"/>
      <c r="H51" s="30"/>
      <c r="I51" s="30"/>
      <c r="J51" s="30"/>
      <c r="K51" s="30"/>
      <c r="L51" s="29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834</v>
      </c>
      <c r="AA51" s="38">
        <v>1049</v>
      </c>
      <c r="AB51" s="38">
        <v>27</v>
      </c>
      <c r="AC51" s="38">
        <v>2948</v>
      </c>
      <c r="AD51" s="38">
        <v>0</v>
      </c>
      <c r="AE51" s="38">
        <v>0</v>
      </c>
      <c r="AF51" s="38">
        <v>0</v>
      </c>
      <c r="AG51" s="89">
        <v>0</v>
      </c>
      <c r="AH51" s="90">
        <f t="shared" si="5"/>
        <v>4858</v>
      </c>
      <c r="AI51" s="31"/>
      <c r="AJ51" s="30">
        <v>0</v>
      </c>
      <c r="AK51" s="82">
        <f t="shared" si="6"/>
        <v>219117</v>
      </c>
      <c r="AL51" s="29">
        <f t="shared" si="7"/>
        <v>11868</v>
      </c>
      <c r="AM51" s="34">
        <v>0</v>
      </c>
      <c r="AN51" s="30">
        <v>11868</v>
      </c>
      <c r="AO51" s="68">
        <v>207249</v>
      </c>
      <c r="AP51" s="68">
        <v>0</v>
      </c>
      <c r="AQ51" s="30">
        <v>0</v>
      </c>
      <c r="AR51" s="31">
        <v>0</v>
      </c>
      <c r="AT51"/>
    </row>
    <row r="52" spans="1:46" ht="12.75">
      <c r="A52" s="18">
        <v>17</v>
      </c>
      <c r="B52" s="31" t="s">
        <v>70</v>
      </c>
      <c r="C52" s="38">
        <f t="shared" si="4"/>
        <v>115113</v>
      </c>
      <c r="D52" s="30"/>
      <c r="E52" s="30"/>
      <c r="F52" s="30"/>
      <c r="G52" s="30"/>
      <c r="H52" s="30"/>
      <c r="I52" s="30"/>
      <c r="J52" s="30"/>
      <c r="K52" s="30"/>
      <c r="L52" s="29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2640</v>
      </c>
      <c r="AA52" s="38">
        <v>0</v>
      </c>
      <c r="AB52" s="38">
        <v>53</v>
      </c>
      <c r="AC52" s="38">
        <v>17782</v>
      </c>
      <c r="AD52" s="38">
        <v>0</v>
      </c>
      <c r="AE52" s="38">
        <v>0</v>
      </c>
      <c r="AF52" s="38">
        <v>0</v>
      </c>
      <c r="AG52" s="89">
        <v>0</v>
      </c>
      <c r="AH52" s="90">
        <f t="shared" si="5"/>
        <v>20475</v>
      </c>
      <c r="AI52" s="31"/>
      <c r="AJ52" s="30">
        <v>0</v>
      </c>
      <c r="AK52" s="82">
        <f t="shared" si="6"/>
        <v>94638</v>
      </c>
      <c r="AL52" s="29">
        <f t="shared" si="7"/>
        <v>15516</v>
      </c>
      <c r="AM52" s="34">
        <v>0</v>
      </c>
      <c r="AN52" s="30">
        <v>15516</v>
      </c>
      <c r="AO52" s="68">
        <v>79122</v>
      </c>
      <c r="AP52" s="68">
        <v>0</v>
      </c>
      <c r="AQ52" s="30">
        <v>0</v>
      </c>
      <c r="AR52" s="31">
        <v>0</v>
      </c>
      <c r="AT52"/>
    </row>
    <row r="53" spans="1:46" ht="12.75">
      <c r="A53" s="18">
        <v>18</v>
      </c>
      <c r="B53" s="31" t="s">
        <v>71</v>
      </c>
      <c r="C53" s="38">
        <f t="shared" si="4"/>
        <v>167749</v>
      </c>
      <c r="D53" s="30"/>
      <c r="E53" s="30"/>
      <c r="F53" s="30"/>
      <c r="G53" s="30"/>
      <c r="H53" s="30"/>
      <c r="I53" s="30"/>
      <c r="J53" s="30"/>
      <c r="K53" s="30"/>
      <c r="L53" s="29">
        <v>0</v>
      </c>
      <c r="M53" s="38">
        <v>17</v>
      </c>
      <c r="N53" s="38">
        <v>0</v>
      </c>
      <c r="O53" s="38">
        <v>0</v>
      </c>
      <c r="P53" s="38">
        <v>0</v>
      </c>
      <c r="Q53" s="38">
        <v>6</v>
      </c>
      <c r="R53" s="38">
        <v>28</v>
      </c>
      <c r="S53" s="38">
        <v>117</v>
      </c>
      <c r="T53" s="38">
        <v>0</v>
      </c>
      <c r="U53" s="38">
        <v>0</v>
      </c>
      <c r="V53" s="38">
        <v>292</v>
      </c>
      <c r="W53" s="38">
        <v>5290</v>
      </c>
      <c r="X53" s="38">
        <v>1766</v>
      </c>
      <c r="Y53" s="38">
        <v>53</v>
      </c>
      <c r="Z53" s="38">
        <v>1741</v>
      </c>
      <c r="AA53" s="38">
        <v>685</v>
      </c>
      <c r="AB53" s="38">
        <v>14</v>
      </c>
      <c r="AC53" s="38">
        <v>1551</v>
      </c>
      <c r="AD53" s="38">
        <v>0</v>
      </c>
      <c r="AE53" s="38">
        <v>0</v>
      </c>
      <c r="AF53" s="38">
        <v>0</v>
      </c>
      <c r="AG53" s="89">
        <v>0</v>
      </c>
      <c r="AH53" s="90">
        <f t="shared" si="5"/>
        <v>11560</v>
      </c>
      <c r="AI53" s="31"/>
      <c r="AJ53" s="30">
        <v>124</v>
      </c>
      <c r="AK53" s="82">
        <f t="shared" si="6"/>
        <v>156065</v>
      </c>
      <c r="AL53" s="29">
        <f t="shared" si="7"/>
        <v>7663</v>
      </c>
      <c r="AM53" s="34">
        <v>0</v>
      </c>
      <c r="AN53" s="30">
        <v>7663</v>
      </c>
      <c r="AO53" s="68">
        <v>4271</v>
      </c>
      <c r="AP53" s="68">
        <v>144131</v>
      </c>
      <c r="AQ53" s="30">
        <v>0</v>
      </c>
      <c r="AR53" s="31">
        <v>0</v>
      </c>
      <c r="AT53"/>
    </row>
    <row r="54" spans="1:46" ht="12.75">
      <c r="A54" s="18">
        <v>19</v>
      </c>
      <c r="B54" s="31" t="s">
        <v>72</v>
      </c>
      <c r="C54" s="38">
        <f t="shared" si="4"/>
        <v>12350</v>
      </c>
      <c r="D54" s="30"/>
      <c r="E54" s="30"/>
      <c r="F54" s="30"/>
      <c r="G54" s="30"/>
      <c r="H54" s="30"/>
      <c r="I54" s="30"/>
      <c r="J54" s="30"/>
      <c r="K54" s="30"/>
      <c r="L54" s="29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89">
        <v>0</v>
      </c>
      <c r="AH54" s="90">
        <f t="shared" si="5"/>
        <v>0</v>
      </c>
      <c r="AI54" s="31"/>
      <c r="AJ54" s="30">
        <v>0</v>
      </c>
      <c r="AK54" s="82">
        <f t="shared" si="6"/>
        <v>12350</v>
      </c>
      <c r="AL54" s="29">
        <f t="shared" si="7"/>
        <v>12350</v>
      </c>
      <c r="AM54" s="34">
        <v>0</v>
      </c>
      <c r="AN54" s="30">
        <v>12350</v>
      </c>
      <c r="AO54" s="68">
        <v>0</v>
      </c>
      <c r="AP54" s="68">
        <v>0</v>
      </c>
      <c r="AQ54" s="30">
        <v>0</v>
      </c>
      <c r="AR54" s="31">
        <v>0</v>
      </c>
      <c r="AT54"/>
    </row>
    <row r="55" spans="1:46" ht="12.75">
      <c r="A55" s="18">
        <v>20</v>
      </c>
      <c r="B55" s="31" t="s">
        <v>73</v>
      </c>
      <c r="C55" s="38">
        <f t="shared" si="4"/>
        <v>0</v>
      </c>
      <c r="D55" s="30"/>
      <c r="E55" s="30"/>
      <c r="F55" s="30"/>
      <c r="G55" s="30"/>
      <c r="H55" s="30"/>
      <c r="I55" s="30"/>
      <c r="J55" s="30"/>
      <c r="K55" s="30"/>
      <c r="L55" s="29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89">
        <v>0</v>
      </c>
      <c r="AH55" s="90">
        <f t="shared" si="5"/>
        <v>0</v>
      </c>
      <c r="AI55" s="31"/>
      <c r="AJ55" s="30">
        <v>0</v>
      </c>
      <c r="AK55" s="82">
        <f t="shared" si="6"/>
        <v>0</v>
      </c>
      <c r="AL55" s="29">
        <f t="shared" si="7"/>
        <v>0</v>
      </c>
      <c r="AM55" s="34">
        <v>0</v>
      </c>
      <c r="AN55" s="30">
        <v>0</v>
      </c>
      <c r="AO55" s="68">
        <v>0</v>
      </c>
      <c r="AP55" s="68">
        <v>0</v>
      </c>
      <c r="AQ55" s="30">
        <v>0</v>
      </c>
      <c r="AR55" s="31">
        <v>0</v>
      </c>
      <c r="AT55"/>
    </row>
    <row r="56" spans="1:46" ht="12.75">
      <c r="A56" s="18">
        <v>21</v>
      </c>
      <c r="B56" s="31" t="s">
        <v>74</v>
      </c>
      <c r="C56" s="38">
        <f t="shared" si="4"/>
        <v>92694</v>
      </c>
      <c r="D56" s="30"/>
      <c r="E56" s="30"/>
      <c r="F56" s="30"/>
      <c r="G56" s="30"/>
      <c r="H56" s="30"/>
      <c r="I56" s="30"/>
      <c r="J56" s="30"/>
      <c r="K56" s="30"/>
      <c r="L56" s="29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89">
        <v>0</v>
      </c>
      <c r="AH56" s="90">
        <f t="shared" si="5"/>
        <v>0</v>
      </c>
      <c r="AI56" s="31"/>
      <c r="AJ56" s="30">
        <v>157548</v>
      </c>
      <c r="AK56" s="82">
        <f t="shared" si="6"/>
        <v>-64854</v>
      </c>
      <c r="AL56" s="29">
        <f t="shared" si="7"/>
        <v>-64854</v>
      </c>
      <c r="AM56" s="34">
        <v>0</v>
      </c>
      <c r="AN56" s="30">
        <v>-64854</v>
      </c>
      <c r="AO56" s="68">
        <v>0</v>
      </c>
      <c r="AP56" s="68">
        <v>0</v>
      </c>
      <c r="AQ56" s="30">
        <v>0</v>
      </c>
      <c r="AR56" s="31">
        <v>0</v>
      </c>
      <c r="AT56"/>
    </row>
    <row r="57" spans="1:46" ht="13.5" thickBot="1">
      <c r="A57" s="76">
        <v>999</v>
      </c>
      <c r="B57" s="31" t="s">
        <v>75</v>
      </c>
      <c r="C57" s="38">
        <f t="shared" si="4"/>
        <v>0</v>
      </c>
      <c r="D57" s="30"/>
      <c r="E57" s="30"/>
      <c r="F57" s="30"/>
      <c r="G57" s="30"/>
      <c r="H57" s="30"/>
      <c r="I57" s="30"/>
      <c r="J57" s="30"/>
      <c r="K57" s="30"/>
      <c r="L57" s="29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90">
        <f t="shared" si="5"/>
        <v>0</v>
      </c>
      <c r="AI57" s="31"/>
      <c r="AJ57" s="30">
        <v>0</v>
      </c>
      <c r="AK57" s="82">
        <f t="shared" si="6"/>
        <v>0</v>
      </c>
      <c r="AL57" s="29">
        <f t="shared" si="7"/>
        <v>0</v>
      </c>
      <c r="AM57" s="34">
        <v>0</v>
      </c>
      <c r="AN57" s="30">
        <v>0</v>
      </c>
      <c r="AO57" s="68">
        <v>0</v>
      </c>
      <c r="AP57" s="68">
        <v>0</v>
      </c>
      <c r="AQ57" s="30">
        <v>0</v>
      </c>
      <c r="AR57" s="31">
        <v>0</v>
      </c>
      <c r="AT57"/>
    </row>
    <row r="58" spans="2:46" ht="14.25" thickBot="1" thickTop="1">
      <c r="B58" s="33" t="s">
        <v>33</v>
      </c>
      <c r="C58" s="32">
        <f>SUM(C36:C57)</f>
        <v>7953786</v>
      </c>
      <c r="D58" s="32">
        <f aca="true" t="shared" si="8" ref="D58:AM58">SUM(D36:D57)</f>
        <v>0</v>
      </c>
      <c r="E58" s="32">
        <f t="shared" si="8"/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85">
        <f t="shared" si="8"/>
        <v>0</v>
      </c>
      <c r="L58" s="32">
        <f t="shared" si="8"/>
        <v>824325</v>
      </c>
      <c r="M58" s="32">
        <f t="shared" si="8"/>
        <v>95843</v>
      </c>
      <c r="N58" s="32">
        <f t="shared" si="8"/>
        <v>12376</v>
      </c>
      <c r="O58" s="32">
        <f t="shared" si="8"/>
        <v>114660</v>
      </c>
      <c r="P58" s="32">
        <f t="shared" si="8"/>
        <v>22162</v>
      </c>
      <c r="Q58" s="32">
        <f t="shared" si="8"/>
        <v>2658</v>
      </c>
      <c r="R58" s="32">
        <f t="shared" si="8"/>
        <v>705024</v>
      </c>
      <c r="S58" s="32">
        <f t="shared" si="8"/>
        <v>98202</v>
      </c>
      <c r="T58" s="32">
        <f t="shared" si="8"/>
        <v>21009</v>
      </c>
      <c r="U58" s="32">
        <f t="shared" si="8"/>
        <v>135695</v>
      </c>
      <c r="V58" s="32">
        <f t="shared" si="8"/>
        <v>278467</v>
      </c>
      <c r="W58" s="32">
        <f t="shared" si="8"/>
        <v>139072</v>
      </c>
      <c r="X58" s="32">
        <f t="shared" si="8"/>
        <v>45697</v>
      </c>
      <c r="Y58" s="32">
        <f t="shared" si="8"/>
        <v>159345</v>
      </c>
      <c r="Z58" s="32">
        <f t="shared" si="8"/>
        <v>131216</v>
      </c>
      <c r="AA58" s="32">
        <f t="shared" si="8"/>
        <v>12080</v>
      </c>
      <c r="AB58" s="32">
        <f t="shared" si="8"/>
        <v>24657</v>
      </c>
      <c r="AC58" s="32">
        <f t="shared" si="8"/>
        <v>117807</v>
      </c>
      <c r="AD58" s="32">
        <f t="shared" si="8"/>
        <v>0</v>
      </c>
      <c r="AE58" s="32">
        <f t="shared" si="8"/>
        <v>105333</v>
      </c>
      <c r="AF58" s="32">
        <f t="shared" si="8"/>
        <v>0</v>
      </c>
      <c r="AG58" s="32">
        <f t="shared" si="8"/>
        <v>0</v>
      </c>
      <c r="AH58" s="32">
        <f t="shared" si="8"/>
        <v>3045628</v>
      </c>
      <c r="AI58" s="33">
        <f t="shared" si="8"/>
        <v>0</v>
      </c>
      <c r="AJ58" s="85">
        <f t="shared" si="8"/>
        <v>314217</v>
      </c>
      <c r="AK58" s="85">
        <f t="shared" si="8"/>
        <v>4037732</v>
      </c>
      <c r="AL58" s="32">
        <f t="shared" si="8"/>
        <v>3123579</v>
      </c>
      <c r="AM58" s="32">
        <f t="shared" si="8"/>
        <v>1346058</v>
      </c>
      <c r="AN58" s="86">
        <f>SUM(AN36:AN57)</f>
        <v>1777521</v>
      </c>
      <c r="AO58" s="86">
        <f>SUM(AO36:AO57)</f>
        <v>770022</v>
      </c>
      <c r="AP58" s="86">
        <f>SUM(AP36:AP57)</f>
        <v>144131</v>
      </c>
      <c r="AQ58" s="32">
        <f>SUM(AQ36:AQ57)</f>
        <v>512008</v>
      </c>
      <c r="AR58" s="85">
        <f>SUM(AR36:AR57)</f>
        <v>44201</v>
      </c>
      <c r="AT58"/>
    </row>
    <row r="59" spans="2:35" s="104" customFormat="1" ht="13.5" thickTop="1">
      <c r="B59" s="105" t="s">
        <v>34</v>
      </c>
      <c r="C59" s="106"/>
      <c r="D59" s="107"/>
      <c r="E59" s="107"/>
      <c r="F59" s="107">
        <f>F30</f>
        <v>199842</v>
      </c>
      <c r="G59" s="107">
        <f>G30</f>
        <v>893</v>
      </c>
      <c r="H59" s="107">
        <f>H30</f>
        <v>105286</v>
      </c>
      <c r="I59" s="107">
        <f>I30</f>
        <v>807</v>
      </c>
      <c r="J59" s="107">
        <f>J30</f>
        <v>46726</v>
      </c>
      <c r="K59" s="107"/>
      <c r="L59" s="106">
        <v>1141911</v>
      </c>
      <c r="M59" s="108">
        <v>57700</v>
      </c>
      <c r="N59" s="108">
        <v>27785</v>
      </c>
      <c r="O59" s="108">
        <v>49051</v>
      </c>
      <c r="P59" s="108">
        <v>16210</v>
      </c>
      <c r="Q59" s="108">
        <v>14787</v>
      </c>
      <c r="R59" s="108">
        <v>291225</v>
      </c>
      <c r="S59" s="108">
        <v>69449</v>
      </c>
      <c r="T59" s="108">
        <v>26493</v>
      </c>
      <c r="U59" s="108">
        <v>141179</v>
      </c>
      <c r="V59" s="108">
        <v>167854</v>
      </c>
      <c r="W59" s="108">
        <v>103359</v>
      </c>
      <c r="X59" s="108">
        <v>119984</v>
      </c>
      <c r="Y59" s="108">
        <v>425694</v>
      </c>
      <c r="Z59" s="108">
        <v>234475</v>
      </c>
      <c r="AA59" s="108">
        <v>220801</v>
      </c>
      <c r="AB59" s="108">
        <v>103108</v>
      </c>
      <c r="AC59" s="108">
        <v>50122</v>
      </c>
      <c r="AD59" s="108">
        <v>12350</v>
      </c>
      <c r="AE59" s="108">
        <v>-105333</v>
      </c>
      <c r="AF59" s="108">
        <v>0</v>
      </c>
      <c r="AG59" s="108">
        <v>0</v>
      </c>
      <c r="AH59" s="109">
        <f>SUM(L59:AG59)</f>
        <v>3168204</v>
      </c>
      <c r="AI59" s="109">
        <f>SUM(C59:AG59)</f>
        <v>3521758</v>
      </c>
    </row>
    <row r="60" spans="2:46" ht="13.5" thickBot="1">
      <c r="B60" s="11" t="s">
        <v>52</v>
      </c>
      <c r="C60" s="29"/>
      <c r="D60" s="30"/>
      <c r="E60" s="30"/>
      <c r="F60" s="30"/>
      <c r="G60" s="30"/>
      <c r="H60" s="30"/>
      <c r="I60" s="30"/>
      <c r="J60" s="30"/>
      <c r="K60" s="30"/>
      <c r="L60" s="29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1">
        <f aca="true" t="shared" si="9" ref="AH60:AH67">SUM(L60:AG60)</f>
        <v>0</v>
      </c>
      <c r="AI60" s="31">
        <f aca="true" t="shared" si="10" ref="AI60:AI67">SUM(C60:AG60)</f>
        <v>0</v>
      </c>
      <c r="AT60"/>
    </row>
    <row r="61" spans="2:46" ht="13.5" thickTop="1">
      <c r="B61" s="11" t="s">
        <v>53</v>
      </c>
      <c r="C61" s="29"/>
      <c r="D61" s="30"/>
      <c r="E61" s="30"/>
      <c r="F61" s="30"/>
      <c r="G61" s="30"/>
      <c r="H61" s="30"/>
      <c r="I61" s="30"/>
      <c r="J61" s="30"/>
      <c r="K61" s="30"/>
      <c r="L61" s="29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1">
        <f t="shared" si="9"/>
        <v>0</v>
      </c>
      <c r="AI61" s="31">
        <f t="shared" si="10"/>
        <v>0</v>
      </c>
      <c r="AK61" s="12" t="s">
        <v>35</v>
      </c>
      <c r="AL61" s="17"/>
      <c r="AM61" s="17"/>
      <c r="AN61" s="17"/>
      <c r="AO61" s="102">
        <f>AH59</f>
        <v>3168204</v>
      </c>
      <c r="AQ61" s="12" t="s">
        <v>36</v>
      </c>
      <c r="AR61" s="17"/>
      <c r="AS61" s="17"/>
      <c r="AT61" s="102">
        <f>AK58</f>
        <v>4037732</v>
      </c>
    </row>
    <row r="62" spans="2:46" ht="12.75">
      <c r="B62" s="11" t="s">
        <v>37</v>
      </c>
      <c r="C62" s="29"/>
      <c r="D62" s="30"/>
      <c r="E62" s="30"/>
      <c r="F62" s="30"/>
      <c r="G62" s="30"/>
      <c r="H62" s="30"/>
      <c r="I62" s="30"/>
      <c r="J62" s="30"/>
      <c r="K62" s="30"/>
      <c r="L62" s="29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1">
        <f t="shared" si="9"/>
        <v>0</v>
      </c>
      <c r="AI62" s="31">
        <f t="shared" si="10"/>
        <v>0</v>
      </c>
      <c r="AK62" s="18" t="s">
        <v>38</v>
      </c>
      <c r="AL62" s="19"/>
      <c r="AM62" s="19"/>
      <c r="AN62" s="19"/>
      <c r="AO62" s="82">
        <f>J59</f>
        <v>46726</v>
      </c>
      <c r="AQ62" s="18" t="s">
        <v>39</v>
      </c>
      <c r="AR62" s="19"/>
      <c r="AS62" s="19"/>
      <c r="AT62" s="82">
        <f>AQ58</f>
        <v>512008</v>
      </c>
    </row>
    <row r="63" spans="2:47" s="20" customFormat="1" ht="11.25" customHeight="1">
      <c r="B63" s="11" t="s">
        <v>40</v>
      </c>
      <c r="C63" s="91"/>
      <c r="D63" s="92"/>
      <c r="E63" s="92"/>
      <c r="F63" s="92"/>
      <c r="G63" s="92"/>
      <c r="H63" s="92"/>
      <c r="I63" s="92"/>
      <c r="J63" s="92"/>
      <c r="K63" s="92"/>
      <c r="L63" s="91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93">
        <v>0</v>
      </c>
      <c r="AD63" s="93">
        <v>0</v>
      </c>
      <c r="AE63" s="93">
        <v>0</v>
      </c>
      <c r="AF63" s="93">
        <v>0</v>
      </c>
      <c r="AG63" s="93">
        <v>0</v>
      </c>
      <c r="AH63" s="31">
        <f t="shared" si="9"/>
        <v>0</v>
      </c>
      <c r="AI63" s="31">
        <f t="shared" si="10"/>
        <v>0</v>
      </c>
      <c r="AJ63" s="1"/>
      <c r="AK63" s="18" t="s">
        <v>41</v>
      </c>
      <c r="AL63" s="15"/>
      <c r="AM63" s="15"/>
      <c r="AN63" s="15"/>
      <c r="AO63" s="83">
        <f>I59</f>
        <v>807</v>
      </c>
      <c r="AQ63" s="18" t="s">
        <v>42</v>
      </c>
      <c r="AR63" s="19"/>
      <c r="AS63" s="19"/>
      <c r="AT63" s="83">
        <f>AR58</f>
        <v>44201</v>
      </c>
      <c r="AU63" s="26"/>
    </row>
    <row r="64" spans="2:47" ht="12.75">
      <c r="B64" s="11" t="s">
        <v>43</v>
      </c>
      <c r="C64" s="29"/>
      <c r="D64" s="30"/>
      <c r="E64" s="30"/>
      <c r="F64" s="30"/>
      <c r="G64" s="30"/>
      <c r="H64" s="30"/>
      <c r="I64" s="30"/>
      <c r="J64" s="30"/>
      <c r="K64" s="30"/>
      <c r="L64" s="29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1">
        <f t="shared" si="9"/>
        <v>0</v>
      </c>
      <c r="AI64" s="31">
        <f t="shared" si="10"/>
        <v>0</v>
      </c>
      <c r="AJ64" s="1"/>
      <c r="AK64" s="18" t="s">
        <v>44</v>
      </c>
      <c r="AL64" s="19"/>
      <c r="AM64" s="19"/>
      <c r="AN64" s="19"/>
      <c r="AO64" s="82">
        <f>H59+F59</f>
        <v>305128</v>
      </c>
      <c r="AQ64" s="18" t="s">
        <v>45</v>
      </c>
      <c r="AR64" s="19"/>
      <c r="AS64" s="19"/>
      <c r="AT64" s="82">
        <f>AJ58</f>
        <v>314217</v>
      </c>
      <c r="AU64" s="25"/>
    </row>
    <row r="65" spans="2:47" ht="12.75">
      <c r="B65" s="11" t="s">
        <v>46</v>
      </c>
      <c r="C65" s="29"/>
      <c r="D65" s="30"/>
      <c r="E65" s="30"/>
      <c r="F65" s="30"/>
      <c r="G65" s="30"/>
      <c r="H65" s="30"/>
      <c r="I65" s="30"/>
      <c r="J65" s="30"/>
      <c r="K65" s="30"/>
      <c r="L65" s="29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1">
        <f t="shared" si="9"/>
        <v>0</v>
      </c>
      <c r="AI65" s="31">
        <f t="shared" si="10"/>
        <v>0</v>
      </c>
      <c r="AJ65" s="1"/>
      <c r="AK65" s="18" t="s">
        <v>47</v>
      </c>
      <c r="AL65" s="19"/>
      <c r="AM65" s="19"/>
      <c r="AN65" s="19"/>
      <c r="AO65" s="82">
        <f>G59</f>
        <v>893</v>
      </c>
      <c r="AQ65" s="18" t="s">
        <v>48</v>
      </c>
      <c r="AR65" s="19"/>
      <c r="AS65" s="19"/>
      <c r="AT65" s="82">
        <f>AJ30</f>
        <v>1386400</v>
      </c>
      <c r="AU65" s="25"/>
    </row>
    <row r="66" spans="2:47" ht="13.5" thickBot="1">
      <c r="B66" s="11" t="s">
        <v>49</v>
      </c>
      <c r="C66" s="94"/>
      <c r="D66" s="95"/>
      <c r="E66" s="95"/>
      <c r="F66" s="95"/>
      <c r="G66" s="95"/>
      <c r="H66" s="95"/>
      <c r="I66" s="95"/>
      <c r="J66" s="95"/>
      <c r="K66" s="95"/>
      <c r="L66" s="94">
        <v>1141911</v>
      </c>
      <c r="M66" s="96">
        <v>57700</v>
      </c>
      <c r="N66" s="96">
        <v>27785</v>
      </c>
      <c r="O66" s="96">
        <v>49051</v>
      </c>
      <c r="P66" s="96">
        <v>16210</v>
      </c>
      <c r="Q66" s="96">
        <v>14787</v>
      </c>
      <c r="R66" s="96">
        <v>291225</v>
      </c>
      <c r="S66" s="96">
        <v>69449</v>
      </c>
      <c r="T66" s="96">
        <v>26493</v>
      </c>
      <c r="U66" s="96">
        <v>141179</v>
      </c>
      <c r="V66" s="96">
        <v>167854</v>
      </c>
      <c r="W66" s="96">
        <v>103359</v>
      </c>
      <c r="X66" s="96">
        <v>119984</v>
      </c>
      <c r="Y66" s="96">
        <v>425694</v>
      </c>
      <c r="Z66" s="96">
        <v>234475</v>
      </c>
      <c r="AA66" s="96">
        <v>220801</v>
      </c>
      <c r="AB66" s="96">
        <v>103108</v>
      </c>
      <c r="AC66" s="96">
        <v>50122</v>
      </c>
      <c r="AD66" s="96">
        <v>12350</v>
      </c>
      <c r="AE66" s="96">
        <v>-105333</v>
      </c>
      <c r="AF66" s="96">
        <v>0</v>
      </c>
      <c r="AG66" s="96">
        <v>0</v>
      </c>
      <c r="AH66" s="97">
        <f t="shared" si="9"/>
        <v>3168204</v>
      </c>
      <c r="AI66" s="97">
        <f t="shared" si="10"/>
        <v>3168204</v>
      </c>
      <c r="AJ66" s="1"/>
      <c r="AK66" s="18"/>
      <c r="AL66" s="19"/>
      <c r="AM66" s="19"/>
      <c r="AN66" s="19"/>
      <c r="AO66" s="82"/>
      <c r="AQ66" s="18"/>
      <c r="AR66" s="19"/>
      <c r="AS66" s="19"/>
      <c r="AT66" s="82"/>
      <c r="AU66" s="25"/>
    </row>
    <row r="67" spans="2:47" ht="14.25" thickBot="1" thickTop="1">
      <c r="B67" s="58" t="s">
        <v>50</v>
      </c>
      <c r="C67" s="98"/>
      <c r="D67" s="98"/>
      <c r="E67" s="98"/>
      <c r="F67" s="98"/>
      <c r="G67" s="98"/>
      <c r="H67" s="98"/>
      <c r="I67" s="98"/>
      <c r="J67" s="98"/>
      <c r="K67" s="98"/>
      <c r="L67" s="99">
        <v>2853592</v>
      </c>
      <c r="M67" s="100">
        <v>865560</v>
      </c>
      <c r="N67" s="100">
        <v>56647</v>
      </c>
      <c r="O67" s="100">
        <v>210074</v>
      </c>
      <c r="P67" s="100">
        <v>72831</v>
      </c>
      <c r="Q67" s="100">
        <v>2448</v>
      </c>
      <c r="R67" s="100">
        <v>33369</v>
      </c>
      <c r="S67" s="100">
        <v>14981</v>
      </c>
      <c r="T67" s="100">
        <v>1537</v>
      </c>
      <c r="U67" s="100">
        <v>34352</v>
      </c>
      <c r="V67" s="100">
        <v>77404</v>
      </c>
      <c r="W67" s="100">
        <v>10892</v>
      </c>
      <c r="X67" s="100">
        <v>3342</v>
      </c>
      <c r="Y67" s="100">
        <v>23262</v>
      </c>
      <c r="Z67" s="100">
        <v>55218</v>
      </c>
      <c r="AA67" s="100">
        <v>80360</v>
      </c>
      <c r="AB67" s="100">
        <v>14018</v>
      </c>
      <c r="AC67" s="100">
        <v>15919</v>
      </c>
      <c r="AD67" s="100">
        <v>97324</v>
      </c>
      <c r="AE67" s="100">
        <v>0</v>
      </c>
      <c r="AF67" s="100">
        <v>0</v>
      </c>
      <c r="AG67" s="100">
        <v>0</v>
      </c>
      <c r="AH67" s="101">
        <f t="shared" si="9"/>
        <v>4523130</v>
      </c>
      <c r="AI67" s="84">
        <f t="shared" si="10"/>
        <v>4523130</v>
      </c>
      <c r="AJ67" s="1"/>
      <c r="AK67" s="42" t="s">
        <v>51</v>
      </c>
      <c r="AL67" s="27"/>
      <c r="AM67" s="27"/>
      <c r="AN67" s="27"/>
      <c r="AO67" s="84">
        <f>AO61+AO62+AO63+AO64+AO65</f>
        <v>3521758</v>
      </c>
      <c r="AQ67" s="42" t="s">
        <v>51</v>
      </c>
      <c r="AR67" s="27"/>
      <c r="AS67" s="27"/>
      <c r="AT67" s="84">
        <f>AT61+AT62+AT63+AT64-AT65</f>
        <v>3521758</v>
      </c>
      <c r="AU67" s="25"/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ISTEEBU-COMPTANAT</cp:lastModifiedBy>
  <dcterms:created xsi:type="dcterms:W3CDTF">2000-02-15T11:07:25Z</dcterms:created>
  <dcterms:modified xsi:type="dcterms:W3CDTF">2016-06-29T07:55:14Z</dcterms:modified>
  <cp:category/>
  <cp:version/>
  <cp:contentType/>
  <cp:contentStatus/>
</cp:coreProperties>
</file>