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tabRatio="15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<sst xmlns="http://schemas.openxmlformats.org/spreadsheetml/2006/main" count="154" uniqueCount="92">
  <si>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</si>
  <si>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</si>
  <si>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</si>
  <si>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</si>
  <si>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</si>
  <si>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</si>
  <si>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</si>
  <si>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</si>
  <si>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</si>
  <si>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</si>
  <si>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</si>
  <si>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</si>
  <si>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</si>
  <si>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</si>
  <si>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</si>
  <si>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</si>
  <si>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</si>
  <si>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</si>
  <si>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</si>
  <si>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</si>
  <si>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</si>
  <si>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</si>
  <si>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</si>
  <si>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</si>
  <si>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</si>
  <si>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</si>
  <si>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</si>
  <si>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</si>
  <si>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</si>
  <si>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</si>
  <si>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</si>
  <si>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</si>
  <si>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</si>
  <si>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</si>
  <si>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</si>
  <si>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</si>
  <si>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</si>
  <si>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</si>
  <si>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</si>
  <si>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</si>
  <si>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</si>
  <si>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</si>
  <si>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</si>
  <si>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</si>
  <si>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</si>
  <si>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</si>
  <si>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</si>
  <si>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</si>
  <si>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</si>
  <si>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</si>
  <si>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</si>
  <si>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</si>
  <si>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</si>
  <si>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</si>
  <si>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</si>
  <si>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</si>
  <si>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</si>
  <si>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</si>
  <si>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</si>
  <si>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</si>
  <si>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</si>
  <si>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</si>
  <si>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</si>
  <si>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</si>
  <si>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</si>
  <si>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</si>
  <si>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</si>
  <si>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</si>
  <si>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</si>
  <si>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</si>
  <si>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</si>
  <si>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</si>
  <si>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</si>
  <si>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</si>
  <si>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</si>
  <si>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</si>
  <si>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</si>
  <si>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</si>
  <si>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</si>
  <si>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</si>
  <si>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</si>
  <si>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</si>
  <si>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</si>
  <si>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</si>
  <si>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</si>
  <si>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</si>
  <si>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</si>
  <si>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</si>
  <si>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</si>
  <si>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</si>
  <si>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ANNEE 2012 A PRIX COURANT</t>
  </si>
  <si>
    <t>Origine nationale &amp; importée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</si>
</sst>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B1">
      <selection activeCell="E22" sqref="E22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t="s">
        <v>90</v>
      </c>
      <c r="AH1"/>
      <c r="AI1"/>
    </row>
    <row r="2" ht="12.75">
      <c r="N2" t="s">
        <v>91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1589252</v>
      </c>
      <c r="D8" s="29">
        <v>79278</v>
      </c>
      <c r="E8" s="29">
        <v>0</v>
      </c>
      <c r="F8" s="29">
        <v>19773</v>
      </c>
      <c r="G8" s="29">
        <v>0</v>
      </c>
      <c r="H8" s="29">
        <v>0</v>
      </c>
      <c r="I8" s="29">
        <v>0</v>
      </c>
      <c r="J8" s="29">
        <v>681</v>
      </c>
      <c r="K8" s="29">
        <f>AH8+AI8+AJ8</f>
        <v>1489520</v>
      </c>
      <c r="L8" s="28">
        <v>1364406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1354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1365760</v>
      </c>
      <c r="AI8" s="45"/>
      <c r="AJ8" s="46">
        <v>123760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274391</v>
      </c>
      <c r="D9" s="29">
        <v>10063</v>
      </c>
      <c r="E9" s="29">
        <v>0</v>
      </c>
      <c r="F9" s="29">
        <v>245</v>
      </c>
      <c r="G9" s="29">
        <v>0</v>
      </c>
      <c r="H9" s="29">
        <v>0</v>
      </c>
      <c r="I9" s="29">
        <v>0</v>
      </c>
      <c r="J9" s="29">
        <v>87</v>
      </c>
      <c r="K9" s="29">
        <f aca="true" t="shared" si="1" ref="K9:K29">AH9+AI9+AJ9</f>
        <v>263996</v>
      </c>
      <c r="L9" s="28">
        <v>0</v>
      </c>
      <c r="M9" s="37">
        <v>261882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24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261906</v>
      </c>
      <c r="AI9" s="106"/>
      <c r="AJ9" s="48">
        <v>2090</v>
      </c>
      <c r="AT9"/>
    </row>
    <row r="10" spans="1:46" ht="12.75">
      <c r="A10" s="72">
        <v>3</v>
      </c>
      <c r="B10" s="29" t="s">
        <v>56</v>
      </c>
      <c r="C10" s="37">
        <f t="shared" si="0"/>
        <v>37066</v>
      </c>
      <c r="D10" s="29">
        <v>1497</v>
      </c>
      <c r="E10" s="29">
        <v>0</v>
      </c>
      <c r="F10" s="29">
        <v>223</v>
      </c>
      <c r="G10" s="29">
        <v>0</v>
      </c>
      <c r="H10" s="29">
        <v>0</v>
      </c>
      <c r="I10" s="29">
        <v>0</v>
      </c>
      <c r="J10" s="29">
        <v>98</v>
      </c>
      <c r="K10" s="29">
        <f t="shared" si="1"/>
        <v>35248</v>
      </c>
      <c r="L10" s="28">
        <v>0</v>
      </c>
      <c r="M10" s="37">
        <v>0</v>
      </c>
      <c r="N10" s="37">
        <v>33781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1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33782</v>
      </c>
      <c r="AI10" s="106"/>
      <c r="AJ10" s="48">
        <v>1466</v>
      </c>
      <c r="AT10"/>
    </row>
    <row r="11" spans="1:46" ht="12.75">
      <c r="A11" s="72">
        <v>4</v>
      </c>
      <c r="B11" s="29" t="s">
        <v>57</v>
      </c>
      <c r="C11" s="37">
        <f t="shared" si="0"/>
        <v>239292</v>
      </c>
      <c r="D11" s="29">
        <v>18486</v>
      </c>
      <c r="E11" s="29">
        <v>0</v>
      </c>
      <c r="F11" s="29">
        <v>272</v>
      </c>
      <c r="G11" s="29">
        <v>0</v>
      </c>
      <c r="H11" s="29">
        <v>60</v>
      </c>
      <c r="I11" s="29">
        <v>0</v>
      </c>
      <c r="J11" s="29">
        <v>108</v>
      </c>
      <c r="K11" s="29">
        <f t="shared" si="1"/>
        <v>220366</v>
      </c>
      <c r="L11" s="28">
        <v>0</v>
      </c>
      <c r="M11" s="37">
        <v>0</v>
      </c>
      <c r="N11" s="37">
        <v>0</v>
      </c>
      <c r="O11" s="37">
        <v>217489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116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217605</v>
      </c>
      <c r="AI11" s="106"/>
      <c r="AJ11" s="48">
        <v>2761</v>
      </c>
      <c r="AT11"/>
    </row>
    <row r="12" spans="1:46" ht="12.75">
      <c r="A12" s="72">
        <v>5</v>
      </c>
      <c r="B12" s="29" t="s">
        <v>58</v>
      </c>
      <c r="C12" s="37">
        <f t="shared" si="0"/>
        <v>64433</v>
      </c>
      <c r="D12" s="29">
        <v>22269</v>
      </c>
      <c r="E12" s="29">
        <v>0</v>
      </c>
      <c r="F12" s="29">
        <v>0</v>
      </c>
      <c r="G12" s="29">
        <v>0</v>
      </c>
      <c r="H12" s="29">
        <v>454</v>
      </c>
      <c r="I12" s="29">
        <v>0</v>
      </c>
      <c r="J12" s="29">
        <v>0</v>
      </c>
      <c r="K12" s="29">
        <f t="shared" si="1"/>
        <v>41710</v>
      </c>
      <c r="L12" s="28">
        <v>0</v>
      </c>
      <c r="M12" s="37">
        <v>0</v>
      </c>
      <c r="N12" s="37">
        <v>0</v>
      </c>
      <c r="O12" s="37">
        <v>0</v>
      </c>
      <c r="P12" s="37">
        <v>41709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41709</v>
      </c>
      <c r="AI12" s="106"/>
      <c r="AJ12" s="48">
        <v>1</v>
      </c>
      <c r="AT12"/>
    </row>
    <row r="13" spans="1:46" ht="12.75">
      <c r="A13" s="72">
        <v>6</v>
      </c>
      <c r="B13" s="29" t="s">
        <v>59</v>
      </c>
      <c r="C13" s="37">
        <f t="shared" si="0"/>
        <v>17277</v>
      </c>
      <c r="D13" s="29">
        <v>0</v>
      </c>
      <c r="E13" s="29">
        <v>0</v>
      </c>
      <c r="F13" s="29">
        <v>475</v>
      </c>
      <c r="G13" s="29">
        <v>0</v>
      </c>
      <c r="H13" s="29">
        <v>0</v>
      </c>
      <c r="I13" s="29">
        <v>167</v>
      </c>
      <c r="J13" s="29">
        <v>15</v>
      </c>
      <c r="K13" s="29">
        <f t="shared" si="1"/>
        <v>16620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16106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16106</v>
      </c>
      <c r="AI13" s="106"/>
      <c r="AJ13" s="48">
        <v>514</v>
      </c>
      <c r="AT13"/>
    </row>
    <row r="14" spans="1:46" ht="12.75">
      <c r="A14" s="72">
        <v>7</v>
      </c>
      <c r="B14" s="29" t="s">
        <v>60</v>
      </c>
      <c r="C14" s="37">
        <f t="shared" si="0"/>
        <v>1243418</v>
      </c>
      <c r="D14" s="29">
        <v>135017</v>
      </c>
      <c r="E14" s="29">
        <v>0</v>
      </c>
      <c r="F14" s="29">
        <v>43171</v>
      </c>
      <c r="G14" s="29">
        <v>0</v>
      </c>
      <c r="H14" s="29">
        <v>72153</v>
      </c>
      <c r="I14" s="29">
        <v>0</v>
      </c>
      <c r="J14" s="29">
        <v>3340</v>
      </c>
      <c r="K14" s="29">
        <f t="shared" si="1"/>
        <v>989737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877731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1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877732</v>
      </c>
      <c r="AI14" s="106"/>
      <c r="AJ14" s="48">
        <v>112005</v>
      </c>
      <c r="AT14"/>
    </row>
    <row r="15" spans="1:46" ht="12.75">
      <c r="A15" s="72">
        <v>8</v>
      </c>
      <c r="B15" s="29" t="s">
        <v>61</v>
      </c>
      <c r="C15" s="37">
        <f t="shared" si="0"/>
        <v>1200040</v>
      </c>
      <c r="D15" s="29">
        <v>176248</v>
      </c>
      <c r="E15" s="29">
        <v>0</v>
      </c>
      <c r="F15" s="29">
        <v>80398</v>
      </c>
      <c r="G15" s="29">
        <v>940</v>
      </c>
      <c r="H15" s="29">
        <v>7140</v>
      </c>
      <c r="I15" s="29">
        <v>0</v>
      </c>
      <c r="J15" s="29">
        <v>43710</v>
      </c>
      <c r="K15" s="29">
        <f t="shared" si="1"/>
        <v>891604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154281</v>
      </c>
      <c r="T15" s="37">
        <v>0</v>
      </c>
      <c r="U15" s="37">
        <v>2540</v>
      </c>
      <c r="V15" s="37">
        <v>3915</v>
      </c>
      <c r="W15" s="37">
        <v>0</v>
      </c>
      <c r="X15" s="37">
        <v>0</v>
      </c>
      <c r="Y15" s="37">
        <v>0</v>
      </c>
      <c r="Z15" s="37">
        <v>676</v>
      </c>
      <c r="AA15" s="37">
        <v>86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161498</v>
      </c>
      <c r="AI15" s="106"/>
      <c r="AJ15" s="48">
        <v>730106</v>
      </c>
      <c r="AT15"/>
    </row>
    <row r="16" spans="1:46" ht="12.75">
      <c r="A16" s="72">
        <v>9</v>
      </c>
      <c r="B16" s="29" t="s">
        <v>62</v>
      </c>
      <c r="C16" s="37">
        <f t="shared" si="0"/>
        <v>49052</v>
      </c>
      <c r="D16" s="29">
        <v>0</v>
      </c>
      <c r="E16" s="29">
        <v>0</v>
      </c>
      <c r="F16" s="29">
        <v>5179</v>
      </c>
      <c r="G16" s="29">
        <v>0</v>
      </c>
      <c r="H16" s="29">
        <v>0</v>
      </c>
      <c r="I16" s="29">
        <v>0</v>
      </c>
      <c r="J16" s="29">
        <v>24</v>
      </c>
      <c r="K16" s="29">
        <f t="shared" si="1"/>
        <v>43849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43405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43405</v>
      </c>
      <c r="AI16" s="106"/>
      <c r="AJ16" s="48">
        <v>444</v>
      </c>
      <c r="AT16"/>
    </row>
    <row r="17" spans="1:46" ht="12.75">
      <c r="A17" s="72">
        <v>10</v>
      </c>
      <c r="B17" s="29" t="s">
        <v>63</v>
      </c>
      <c r="C17" s="37">
        <f t="shared" si="0"/>
        <v>288779</v>
      </c>
      <c r="D17" s="29">
        <v>0</v>
      </c>
      <c r="E17" s="29">
        <v>0</v>
      </c>
      <c r="F17" s="29">
        <v>28114</v>
      </c>
      <c r="G17" s="29">
        <v>0</v>
      </c>
      <c r="H17" s="29">
        <v>0</v>
      </c>
      <c r="I17" s="29">
        <v>0</v>
      </c>
      <c r="J17" s="29">
        <v>44</v>
      </c>
      <c r="K17" s="29">
        <f t="shared" si="1"/>
        <v>260621</v>
      </c>
      <c r="L17" s="28">
        <v>0</v>
      </c>
      <c r="M17" s="37">
        <v>382</v>
      </c>
      <c r="N17" s="37">
        <v>0</v>
      </c>
      <c r="O17" s="37">
        <v>0</v>
      </c>
      <c r="P17" s="37">
        <v>0</v>
      </c>
      <c r="Q17" s="37">
        <v>0</v>
      </c>
      <c r="R17" s="37">
        <v>473</v>
      </c>
      <c r="S17" s="37">
        <v>64</v>
      </c>
      <c r="T17" s="37">
        <v>0</v>
      </c>
      <c r="U17" s="37">
        <v>257205</v>
      </c>
      <c r="V17" s="37">
        <v>30</v>
      </c>
      <c r="W17" s="37">
        <v>106</v>
      </c>
      <c r="X17" s="37">
        <v>0</v>
      </c>
      <c r="Y17" s="37">
        <v>2179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260439</v>
      </c>
      <c r="AI17" s="106"/>
      <c r="AJ17" s="48">
        <v>182</v>
      </c>
      <c r="AT17"/>
    </row>
    <row r="18" spans="1:46" ht="12.75">
      <c r="A18" s="72">
        <v>11</v>
      </c>
      <c r="B18" s="29" t="s">
        <v>64</v>
      </c>
      <c r="C18" s="37">
        <f t="shared" si="0"/>
        <v>9678</v>
      </c>
      <c r="D18" s="29">
        <v>-442858</v>
      </c>
      <c r="E18" s="29">
        <v>0</v>
      </c>
      <c r="F18" s="29">
        <v>711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451825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1703</v>
      </c>
      <c r="S18" s="37">
        <v>2526</v>
      </c>
      <c r="T18" s="37">
        <v>0</v>
      </c>
      <c r="U18" s="37">
        <v>231</v>
      </c>
      <c r="V18" s="37">
        <v>440464</v>
      </c>
      <c r="W18" s="37">
        <v>-21</v>
      </c>
      <c r="X18" s="37">
        <v>0</v>
      </c>
      <c r="Y18" s="37">
        <v>2158</v>
      </c>
      <c r="Z18" s="37">
        <v>1103</v>
      </c>
      <c r="AA18" s="37">
        <v>830</v>
      </c>
      <c r="AB18" s="37">
        <v>2831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451825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304665</v>
      </c>
      <c r="D19" s="29">
        <v>0</v>
      </c>
      <c r="E19" s="29">
        <v>0</v>
      </c>
      <c r="F19" s="29">
        <v>6177</v>
      </c>
      <c r="G19" s="29">
        <v>0</v>
      </c>
      <c r="H19" s="29">
        <v>0</v>
      </c>
      <c r="I19" s="29">
        <v>0</v>
      </c>
      <c r="J19" s="29">
        <v>5033</v>
      </c>
      <c r="K19" s="29">
        <f t="shared" si="1"/>
        <v>293455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238611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238611</v>
      </c>
      <c r="AI19" s="106"/>
      <c r="AJ19" s="48">
        <v>54844</v>
      </c>
      <c r="AT19"/>
    </row>
    <row r="20" spans="1:46" ht="12.75">
      <c r="A20" s="72">
        <v>13</v>
      </c>
      <c r="B20" s="29" t="s">
        <v>66</v>
      </c>
      <c r="C20" s="37">
        <f t="shared" si="0"/>
        <v>157342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157342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155723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155723</v>
      </c>
      <c r="AI20" s="106"/>
      <c r="AJ20" s="48">
        <v>1619</v>
      </c>
      <c r="AT20"/>
    </row>
    <row r="21" spans="1:46" ht="12.75">
      <c r="A21" s="72">
        <v>14</v>
      </c>
      <c r="B21" s="29" t="s">
        <v>67</v>
      </c>
      <c r="C21" s="37">
        <f t="shared" si="0"/>
        <v>648819</v>
      </c>
      <c r="D21" s="29">
        <v>0</v>
      </c>
      <c r="E21" s="29">
        <v>0</v>
      </c>
      <c r="F21" s="29">
        <v>7068</v>
      </c>
      <c r="G21" s="29">
        <v>0</v>
      </c>
      <c r="H21" s="29">
        <v>1078</v>
      </c>
      <c r="I21" s="29">
        <v>0</v>
      </c>
      <c r="J21" s="29">
        <v>0</v>
      </c>
      <c r="K21" s="29">
        <f t="shared" si="1"/>
        <v>640673</v>
      </c>
      <c r="L21" s="28">
        <v>0</v>
      </c>
      <c r="M21" s="37">
        <v>4431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1071</v>
      </c>
      <c r="Y21" s="37">
        <v>592108</v>
      </c>
      <c r="Z21" s="37">
        <v>1507</v>
      </c>
      <c r="AA21" s="37">
        <v>169</v>
      </c>
      <c r="AB21" s="37">
        <v>51</v>
      </c>
      <c r="AC21" s="37">
        <v>340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599677</v>
      </c>
      <c r="AI21" s="106"/>
      <c r="AJ21" s="48">
        <v>40996</v>
      </c>
      <c r="AT21"/>
    </row>
    <row r="22" spans="1:46" ht="12.75">
      <c r="A22" s="72">
        <v>15</v>
      </c>
      <c r="B22" s="29" t="s">
        <v>68</v>
      </c>
      <c r="C22" s="37">
        <f t="shared" si="0"/>
        <v>324190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324190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324190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324190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237215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237215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237215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237215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115016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115016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115016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115016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158183</v>
      </c>
      <c r="D25" s="29">
        <v>0</v>
      </c>
      <c r="E25" s="29">
        <v>0</v>
      </c>
      <c r="F25" s="29">
        <v>303</v>
      </c>
      <c r="G25" s="29">
        <v>0</v>
      </c>
      <c r="H25" s="29">
        <v>90</v>
      </c>
      <c r="I25" s="29">
        <v>0</v>
      </c>
      <c r="J25" s="29">
        <v>0</v>
      </c>
      <c r="K25" s="29">
        <f t="shared" si="1"/>
        <v>157790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82</v>
      </c>
      <c r="AB25" s="37">
        <v>0</v>
      </c>
      <c r="AC25" s="37">
        <v>157683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157765</v>
      </c>
      <c r="AI25" s="106"/>
      <c r="AJ25" s="48">
        <v>25</v>
      </c>
      <c r="AT25"/>
    </row>
    <row r="26" spans="1:46" ht="12.75">
      <c r="A26" s="72">
        <v>19</v>
      </c>
      <c r="B26" s="29" t="s">
        <v>72</v>
      </c>
      <c r="C26" s="37">
        <f t="shared" si="0"/>
        <v>12973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12973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12973</v>
      </c>
      <c r="AE26" s="37">
        <v>0</v>
      </c>
      <c r="AF26" s="37">
        <v>0</v>
      </c>
      <c r="AG26" s="37">
        <v>0</v>
      </c>
      <c r="AH26" s="30">
        <f t="shared" si="2"/>
        <v>12973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69151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69151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69151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7040232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192109</v>
      </c>
      <c r="G30" s="38">
        <f t="shared" si="3"/>
        <v>940</v>
      </c>
      <c r="H30" s="38">
        <f t="shared" si="3"/>
        <v>80975</v>
      </c>
      <c r="I30" s="38">
        <f t="shared" si="3"/>
        <v>167</v>
      </c>
      <c r="J30" s="38">
        <f t="shared" si="3"/>
        <v>53140</v>
      </c>
      <c r="K30" s="87">
        <f t="shared" si="3"/>
        <v>6712901</v>
      </c>
      <c r="L30" s="31">
        <f t="shared" si="3"/>
        <v>1364406</v>
      </c>
      <c r="M30" s="31">
        <f t="shared" si="3"/>
        <v>266695</v>
      </c>
      <c r="N30" s="31">
        <f t="shared" si="3"/>
        <v>33781</v>
      </c>
      <c r="O30" s="31">
        <f t="shared" si="3"/>
        <v>217489</v>
      </c>
      <c r="P30" s="31">
        <f t="shared" si="3"/>
        <v>41709</v>
      </c>
      <c r="Q30" s="31">
        <f t="shared" si="3"/>
        <v>16106</v>
      </c>
      <c r="R30" s="31">
        <f t="shared" si="3"/>
        <v>879907</v>
      </c>
      <c r="S30" s="31">
        <f t="shared" si="3"/>
        <v>156871</v>
      </c>
      <c r="T30" s="31">
        <f t="shared" si="3"/>
        <v>43405</v>
      </c>
      <c r="U30" s="31">
        <f t="shared" si="3"/>
        <v>259976</v>
      </c>
      <c r="V30" s="31">
        <f t="shared" si="3"/>
        <v>444409</v>
      </c>
      <c r="W30" s="31">
        <f t="shared" si="3"/>
        <v>238696</v>
      </c>
      <c r="X30" s="31">
        <f t="shared" si="3"/>
        <v>156794</v>
      </c>
      <c r="Y30" s="31">
        <f t="shared" si="3"/>
        <v>596445</v>
      </c>
      <c r="Z30" s="31">
        <f t="shared" si="3"/>
        <v>328972</v>
      </c>
      <c r="AA30" s="31">
        <f t="shared" si="3"/>
        <v>238382</v>
      </c>
      <c r="AB30" s="31">
        <f t="shared" si="3"/>
        <v>117898</v>
      </c>
      <c r="AC30" s="31">
        <f t="shared" si="3"/>
        <v>158023</v>
      </c>
      <c r="AD30" s="31">
        <f t="shared" si="3"/>
        <v>12973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5572937</v>
      </c>
      <c r="AI30" s="88">
        <f t="shared" si="3"/>
        <v>0</v>
      </c>
      <c r="AJ30" s="87">
        <f t="shared" si="3"/>
        <v>1139964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1589252</v>
      </c>
      <c r="D36" s="29"/>
      <c r="E36" s="29"/>
      <c r="F36" s="29"/>
      <c r="G36" s="29"/>
      <c r="H36" s="29"/>
      <c r="I36" s="29"/>
      <c r="J36" s="29"/>
      <c r="K36" s="29"/>
      <c r="L36" s="28">
        <v>340842</v>
      </c>
      <c r="M36" s="37">
        <v>0</v>
      </c>
      <c r="N36" s="37">
        <v>0</v>
      </c>
      <c r="O36" s="37">
        <v>39427</v>
      </c>
      <c r="P36" s="37">
        <v>0</v>
      </c>
      <c r="Q36" s="37">
        <v>0</v>
      </c>
      <c r="R36" s="37">
        <v>340903</v>
      </c>
      <c r="S36" s="37">
        <v>160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42609</v>
      </c>
      <c r="Z36" s="37">
        <v>6247</v>
      </c>
      <c r="AA36" s="37">
        <v>0</v>
      </c>
      <c r="AB36" s="37">
        <v>19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770207</v>
      </c>
      <c r="AI36" s="30"/>
      <c r="AJ36" s="29">
        <v>174</v>
      </c>
      <c r="AK36" s="81">
        <f>AL36+AO36+AP36</f>
        <v>811244</v>
      </c>
      <c r="AL36" s="28">
        <f>SUM(AM36:AN36)</f>
        <v>810964</v>
      </c>
      <c r="AM36" s="33">
        <v>525101</v>
      </c>
      <c r="AN36" s="29">
        <v>285863</v>
      </c>
      <c r="AO36" s="67">
        <v>280</v>
      </c>
      <c r="AP36" s="67">
        <v>0</v>
      </c>
      <c r="AQ36" s="29">
        <v>0</v>
      </c>
      <c r="AR36" s="30">
        <v>7627</v>
      </c>
      <c r="AT36"/>
    </row>
    <row r="37" spans="1:46" ht="12.75">
      <c r="A37" s="18">
        <v>2</v>
      </c>
      <c r="B37" s="30" t="s">
        <v>55</v>
      </c>
      <c r="C37" s="37">
        <f t="shared" si="4"/>
        <v>274391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131224</v>
      </c>
      <c r="N37" s="37">
        <v>0</v>
      </c>
      <c r="O37" s="37">
        <v>0</v>
      </c>
      <c r="P37" s="37">
        <v>0</v>
      </c>
      <c r="Q37" s="37">
        <v>0</v>
      </c>
      <c r="R37" s="37">
        <v>2904</v>
      </c>
      <c r="S37" s="37">
        <v>2382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6372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142882</v>
      </c>
      <c r="AI37" s="30"/>
      <c r="AJ37" s="29">
        <v>137643</v>
      </c>
      <c r="AK37" s="81">
        <f aca="true" t="shared" si="6" ref="AK37:AK57">AL37+AO37+AP37</f>
        <v>3621</v>
      </c>
      <c r="AL37" s="28">
        <f aca="true" t="shared" si="7" ref="AL37:AL57">SUM(AM37:AN37)</f>
        <v>3621</v>
      </c>
      <c r="AM37" s="33">
        <v>0</v>
      </c>
      <c r="AN37" s="29">
        <v>3621</v>
      </c>
      <c r="AO37" s="67">
        <v>0</v>
      </c>
      <c r="AP37" s="67">
        <v>0</v>
      </c>
      <c r="AQ37" s="29">
        <v>0</v>
      </c>
      <c r="AR37" s="30">
        <v>-9755</v>
      </c>
      <c r="AT37"/>
    </row>
    <row r="38" spans="1:46" ht="12.75">
      <c r="A38" s="18">
        <v>3</v>
      </c>
      <c r="B38" s="30" t="s">
        <v>56</v>
      </c>
      <c r="C38" s="37">
        <f t="shared" si="4"/>
        <v>37066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463</v>
      </c>
      <c r="O38" s="37">
        <v>0</v>
      </c>
      <c r="P38" s="37">
        <v>0</v>
      </c>
      <c r="Q38" s="37">
        <v>0</v>
      </c>
      <c r="R38" s="37">
        <v>0</v>
      </c>
      <c r="S38" s="37">
        <v>918</v>
      </c>
      <c r="T38" s="37">
        <v>0</v>
      </c>
      <c r="U38" s="37">
        <v>4314</v>
      </c>
      <c r="V38" s="37">
        <v>0</v>
      </c>
      <c r="W38" s="37">
        <v>0</v>
      </c>
      <c r="X38" s="37">
        <v>0</v>
      </c>
      <c r="Y38" s="37">
        <v>1669</v>
      </c>
      <c r="Z38" s="37">
        <v>643</v>
      </c>
      <c r="AA38" s="37">
        <v>0</v>
      </c>
      <c r="AB38" s="37">
        <v>1</v>
      </c>
      <c r="AC38" s="37">
        <v>228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8236</v>
      </c>
      <c r="AI38" s="30"/>
      <c r="AJ38" s="29">
        <v>111</v>
      </c>
      <c r="AK38" s="81">
        <f t="shared" si="6"/>
        <v>26837</v>
      </c>
      <c r="AL38" s="28">
        <f t="shared" si="7"/>
        <v>26837</v>
      </c>
      <c r="AM38" s="33">
        <v>16125</v>
      </c>
      <c r="AN38" s="29">
        <v>10712</v>
      </c>
      <c r="AO38" s="67">
        <v>0</v>
      </c>
      <c r="AP38" s="67">
        <v>0</v>
      </c>
      <c r="AQ38" s="29">
        <v>1575</v>
      </c>
      <c r="AR38" s="30">
        <v>307</v>
      </c>
      <c r="AT38"/>
    </row>
    <row r="39" spans="1:46" ht="12.75">
      <c r="A39" s="18">
        <v>4</v>
      </c>
      <c r="B39" s="30" t="s">
        <v>57</v>
      </c>
      <c r="C39" s="37">
        <f t="shared" si="4"/>
        <v>239292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90282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84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90366</v>
      </c>
      <c r="AI39" s="30"/>
      <c r="AJ39" s="29">
        <v>2</v>
      </c>
      <c r="AK39" s="81">
        <f t="shared" si="6"/>
        <v>114138</v>
      </c>
      <c r="AL39" s="28">
        <f t="shared" si="7"/>
        <v>114138</v>
      </c>
      <c r="AM39" s="33">
        <v>41813</v>
      </c>
      <c r="AN39" s="29">
        <v>72325</v>
      </c>
      <c r="AO39" s="67">
        <v>0</v>
      </c>
      <c r="AP39" s="67">
        <v>0</v>
      </c>
      <c r="AQ39" s="29">
        <v>23191</v>
      </c>
      <c r="AR39" s="30">
        <v>11595</v>
      </c>
      <c r="AT39"/>
    </row>
    <row r="40" spans="1:46" ht="12.75">
      <c r="A40" s="18">
        <v>5</v>
      </c>
      <c r="B40" s="30" t="s">
        <v>58</v>
      </c>
      <c r="C40" s="37">
        <f t="shared" si="4"/>
        <v>64433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14288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3519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17807</v>
      </c>
      <c r="AI40" s="30"/>
      <c r="AJ40" s="29">
        <v>105</v>
      </c>
      <c r="AK40" s="81">
        <f t="shared" si="6"/>
        <v>46521</v>
      </c>
      <c r="AL40" s="28">
        <f t="shared" si="7"/>
        <v>46521</v>
      </c>
      <c r="AM40" s="33">
        <v>4171</v>
      </c>
      <c r="AN40" s="29">
        <v>42350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17277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22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13285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205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13512</v>
      </c>
      <c r="AI41" s="30"/>
      <c r="AJ41" s="29">
        <v>3710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55</v>
      </c>
      <c r="AR41" s="30">
        <v>0</v>
      </c>
      <c r="AT41"/>
    </row>
    <row r="42" spans="1:46" ht="12.75">
      <c r="A42" s="18">
        <v>7</v>
      </c>
      <c r="B42" s="30" t="s">
        <v>60</v>
      </c>
      <c r="C42" s="37">
        <f t="shared" si="4"/>
        <v>1243418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10</v>
      </c>
      <c r="N42" s="37">
        <v>0</v>
      </c>
      <c r="O42" s="37">
        <v>55215</v>
      </c>
      <c r="P42" s="37">
        <v>0</v>
      </c>
      <c r="Q42" s="37">
        <v>0</v>
      </c>
      <c r="R42" s="37">
        <v>44424</v>
      </c>
      <c r="S42" s="37">
        <v>1447</v>
      </c>
      <c r="T42" s="37">
        <v>0</v>
      </c>
      <c r="U42" s="37">
        <v>0</v>
      </c>
      <c r="V42" s="37">
        <v>44402</v>
      </c>
      <c r="W42" s="37">
        <v>0</v>
      </c>
      <c r="X42" s="37">
        <v>0</v>
      </c>
      <c r="Y42" s="37">
        <v>83202</v>
      </c>
      <c r="Z42" s="37">
        <v>3097</v>
      </c>
      <c r="AA42" s="37">
        <v>0</v>
      </c>
      <c r="AB42" s="37">
        <v>3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231800</v>
      </c>
      <c r="AI42" s="30"/>
      <c r="AJ42" s="29">
        <v>15619</v>
      </c>
      <c r="AK42" s="81">
        <f t="shared" si="6"/>
        <v>986815</v>
      </c>
      <c r="AL42" s="28">
        <f t="shared" si="7"/>
        <v>986535</v>
      </c>
      <c r="AM42" s="33">
        <v>251664</v>
      </c>
      <c r="AN42" s="29">
        <v>734871</v>
      </c>
      <c r="AO42" s="67">
        <v>280</v>
      </c>
      <c r="AP42" s="67">
        <v>0</v>
      </c>
      <c r="AQ42" s="29">
        <v>0</v>
      </c>
      <c r="AR42" s="30">
        <v>9184</v>
      </c>
      <c r="AT42"/>
    </row>
    <row r="43" spans="1:46" ht="12.75">
      <c r="A43" s="18">
        <v>8</v>
      </c>
      <c r="B43" s="30" t="s">
        <v>61</v>
      </c>
      <c r="C43" s="37">
        <f t="shared" si="4"/>
        <v>1200040</v>
      </c>
      <c r="D43" s="29"/>
      <c r="E43" s="29"/>
      <c r="F43" s="29"/>
      <c r="G43" s="29"/>
      <c r="H43" s="29"/>
      <c r="I43" s="29"/>
      <c r="J43" s="29"/>
      <c r="K43" s="29"/>
      <c r="L43" s="28">
        <v>73889</v>
      </c>
      <c r="M43" s="37">
        <v>26076</v>
      </c>
      <c r="N43" s="37">
        <v>911</v>
      </c>
      <c r="O43" s="37">
        <v>23974</v>
      </c>
      <c r="P43" s="37">
        <v>19229</v>
      </c>
      <c r="Q43" s="37">
        <v>2348</v>
      </c>
      <c r="R43" s="37">
        <v>77670</v>
      </c>
      <c r="S43" s="37">
        <v>64706</v>
      </c>
      <c r="T43" s="37">
        <v>14102</v>
      </c>
      <c r="U43" s="37">
        <v>90605</v>
      </c>
      <c r="V43" s="37">
        <v>79291</v>
      </c>
      <c r="W43" s="37">
        <v>67535</v>
      </c>
      <c r="X43" s="37">
        <v>11959</v>
      </c>
      <c r="Y43" s="37">
        <v>9103</v>
      </c>
      <c r="Z43" s="37">
        <v>83593</v>
      </c>
      <c r="AA43" s="37">
        <v>7994</v>
      </c>
      <c r="AB43" s="37">
        <v>11855</v>
      </c>
      <c r="AC43" s="37">
        <v>33830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698670</v>
      </c>
      <c r="AI43" s="30"/>
      <c r="AJ43" s="29">
        <v>36914</v>
      </c>
      <c r="AK43" s="81">
        <f t="shared" si="6"/>
        <v>242388</v>
      </c>
      <c r="AL43" s="28">
        <f t="shared" si="7"/>
        <v>233165</v>
      </c>
      <c r="AM43" s="33">
        <v>0</v>
      </c>
      <c r="AN43" s="29">
        <v>233165</v>
      </c>
      <c r="AO43" s="67">
        <v>9223</v>
      </c>
      <c r="AP43" s="67">
        <v>0</v>
      </c>
      <c r="AQ43" s="29">
        <v>191389</v>
      </c>
      <c r="AR43" s="30">
        <v>30679</v>
      </c>
      <c r="AT43"/>
    </row>
    <row r="44" spans="1:46" ht="12.75">
      <c r="A44" s="18">
        <v>9</v>
      </c>
      <c r="B44" s="30" t="s">
        <v>62</v>
      </c>
      <c r="C44" s="37">
        <f t="shared" si="4"/>
        <v>49052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989</v>
      </c>
      <c r="N44" s="37">
        <v>0</v>
      </c>
      <c r="O44" s="37">
        <v>0</v>
      </c>
      <c r="P44" s="37">
        <v>0</v>
      </c>
      <c r="Q44" s="37">
        <v>3</v>
      </c>
      <c r="R44" s="37">
        <v>8229</v>
      </c>
      <c r="S44" s="37">
        <v>2832</v>
      </c>
      <c r="T44" s="37">
        <v>1938</v>
      </c>
      <c r="U44" s="37">
        <v>3934</v>
      </c>
      <c r="V44" s="37">
        <v>3445</v>
      </c>
      <c r="W44" s="37">
        <v>1159</v>
      </c>
      <c r="X44" s="37">
        <v>925</v>
      </c>
      <c r="Y44" s="37">
        <v>5439</v>
      </c>
      <c r="Z44" s="37">
        <v>4418</v>
      </c>
      <c r="AA44" s="37">
        <v>1507</v>
      </c>
      <c r="AB44" s="37">
        <v>926</v>
      </c>
      <c r="AC44" s="37">
        <v>2709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38453</v>
      </c>
      <c r="AI44" s="30"/>
      <c r="AJ44" s="29">
        <v>0</v>
      </c>
      <c r="AK44" s="81">
        <f t="shared" si="6"/>
        <v>10599</v>
      </c>
      <c r="AL44" s="28">
        <f t="shared" si="7"/>
        <v>10599</v>
      </c>
      <c r="AM44" s="33">
        <v>0</v>
      </c>
      <c r="AN44" s="29">
        <v>10599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288779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105</v>
      </c>
      <c r="N45" s="37">
        <v>0</v>
      </c>
      <c r="O45" s="37">
        <v>0</v>
      </c>
      <c r="P45" s="37">
        <v>0</v>
      </c>
      <c r="Q45" s="37">
        <v>0</v>
      </c>
      <c r="R45" s="37">
        <v>27</v>
      </c>
      <c r="S45" s="37">
        <v>116</v>
      </c>
      <c r="T45" s="37">
        <v>0</v>
      </c>
      <c r="U45" s="37">
        <v>0</v>
      </c>
      <c r="V45" s="37">
        <v>93</v>
      </c>
      <c r="W45" s="37">
        <v>3660</v>
      </c>
      <c r="X45" s="37">
        <v>739</v>
      </c>
      <c r="Y45" s="37">
        <v>104</v>
      </c>
      <c r="Z45" s="37">
        <v>429</v>
      </c>
      <c r="AA45" s="37">
        <v>10</v>
      </c>
      <c r="AB45" s="37">
        <v>26</v>
      </c>
      <c r="AC45" s="37">
        <v>943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6252</v>
      </c>
      <c r="AI45" s="30"/>
      <c r="AJ45" s="29">
        <v>25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282502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9678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122</v>
      </c>
      <c r="Q46" s="37">
        <v>0</v>
      </c>
      <c r="R46" s="37">
        <v>8</v>
      </c>
      <c r="S46" s="37">
        <v>840</v>
      </c>
      <c r="T46" s="37">
        <v>0</v>
      </c>
      <c r="U46" s="37">
        <v>0</v>
      </c>
      <c r="V46" s="37">
        <v>393</v>
      </c>
      <c r="W46" s="37">
        <v>2140</v>
      </c>
      <c r="X46" s="37">
        <v>825</v>
      </c>
      <c r="Y46" s="37">
        <v>1014</v>
      </c>
      <c r="Z46" s="37">
        <v>209</v>
      </c>
      <c r="AA46" s="37">
        <v>219</v>
      </c>
      <c r="AB46" s="37">
        <v>152</v>
      </c>
      <c r="AC46" s="37">
        <v>221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6143</v>
      </c>
      <c r="AI46" s="30"/>
      <c r="AJ46" s="29">
        <v>0</v>
      </c>
      <c r="AK46" s="81">
        <f t="shared" si="6"/>
        <v>3535</v>
      </c>
      <c r="AL46" s="28">
        <f t="shared" si="7"/>
        <v>3535</v>
      </c>
      <c r="AM46" s="33">
        <v>0</v>
      </c>
      <c r="AN46" s="29">
        <v>3535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304665</v>
      </c>
      <c r="D47" s="29"/>
      <c r="E47" s="29"/>
      <c r="F47" s="29"/>
      <c r="G47" s="29"/>
      <c r="H47" s="29"/>
      <c r="I47" s="29"/>
      <c r="J47" s="29"/>
      <c r="K47" s="29"/>
      <c r="L47" s="28">
        <v>104</v>
      </c>
      <c r="M47" s="37">
        <v>2898</v>
      </c>
      <c r="N47" s="37">
        <v>179</v>
      </c>
      <c r="O47" s="37">
        <v>3415</v>
      </c>
      <c r="P47" s="37">
        <v>0</v>
      </c>
      <c r="Q47" s="37">
        <v>381</v>
      </c>
      <c r="R47" s="37">
        <v>12781</v>
      </c>
      <c r="S47" s="37">
        <v>6922</v>
      </c>
      <c r="T47" s="37">
        <v>92</v>
      </c>
      <c r="U47" s="37">
        <v>5933</v>
      </c>
      <c r="V47" s="37">
        <v>101420</v>
      </c>
      <c r="W47" s="37">
        <v>23017</v>
      </c>
      <c r="X47" s="37">
        <v>6755</v>
      </c>
      <c r="Y47" s="37">
        <v>4485</v>
      </c>
      <c r="Z47" s="37">
        <v>4945</v>
      </c>
      <c r="AA47" s="37">
        <v>1738</v>
      </c>
      <c r="AB47" s="37">
        <v>957</v>
      </c>
      <c r="AC47" s="37">
        <v>9546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185568</v>
      </c>
      <c r="AI47" s="30"/>
      <c r="AJ47" s="29">
        <v>10164</v>
      </c>
      <c r="AK47" s="81">
        <f t="shared" si="6"/>
        <v>108933</v>
      </c>
      <c r="AL47" s="28">
        <f t="shared" si="7"/>
        <v>108933</v>
      </c>
      <c r="AM47" s="33">
        <v>0</v>
      </c>
      <c r="AN47" s="29">
        <v>108933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157342</v>
      </c>
      <c r="D48" s="29"/>
      <c r="E48" s="29"/>
      <c r="F48" s="29"/>
      <c r="G48" s="29"/>
      <c r="H48" s="29"/>
      <c r="I48" s="29"/>
      <c r="J48" s="29"/>
      <c r="K48" s="29"/>
      <c r="L48" s="28">
        <v>972</v>
      </c>
      <c r="M48" s="37">
        <v>510</v>
      </c>
      <c r="N48" s="37">
        <v>7003</v>
      </c>
      <c r="O48" s="37">
        <v>723</v>
      </c>
      <c r="P48" s="37">
        <v>0</v>
      </c>
      <c r="Q48" s="37">
        <v>5</v>
      </c>
      <c r="R48" s="37">
        <v>1357</v>
      </c>
      <c r="S48" s="37">
        <v>5278</v>
      </c>
      <c r="T48" s="37">
        <v>0</v>
      </c>
      <c r="U48" s="37">
        <v>269</v>
      </c>
      <c r="V48" s="37">
        <v>6882</v>
      </c>
      <c r="W48" s="37">
        <v>7843</v>
      </c>
      <c r="X48" s="37">
        <v>71</v>
      </c>
      <c r="Y48" s="37">
        <v>173</v>
      </c>
      <c r="Z48" s="37">
        <v>381</v>
      </c>
      <c r="AA48" s="37">
        <v>54</v>
      </c>
      <c r="AB48" s="37">
        <v>48</v>
      </c>
      <c r="AC48" s="37">
        <v>257</v>
      </c>
      <c r="AD48" s="37">
        <v>0</v>
      </c>
      <c r="AE48" s="37">
        <v>105326</v>
      </c>
      <c r="AF48" s="37">
        <v>0</v>
      </c>
      <c r="AG48" s="89">
        <v>0</v>
      </c>
      <c r="AH48" s="90">
        <f t="shared" si="5"/>
        <v>137152</v>
      </c>
      <c r="AI48" s="30"/>
      <c r="AJ48" s="29">
        <v>1309</v>
      </c>
      <c r="AK48" s="81">
        <f t="shared" si="6"/>
        <v>18881</v>
      </c>
      <c r="AL48" s="28">
        <f t="shared" si="7"/>
        <v>18881</v>
      </c>
      <c r="AM48" s="33">
        <v>0</v>
      </c>
      <c r="AN48" s="29">
        <v>18881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648819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3526</v>
      </c>
      <c r="N49" s="37">
        <v>0</v>
      </c>
      <c r="O49" s="37">
        <v>0</v>
      </c>
      <c r="P49" s="37">
        <v>22</v>
      </c>
      <c r="Q49" s="37">
        <v>82</v>
      </c>
      <c r="R49" s="37">
        <v>1778</v>
      </c>
      <c r="S49" s="37">
        <v>2405</v>
      </c>
      <c r="T49" s="37">
        <v>2178</v>
      </c>
      <c r="U49" s="37">
        <v>3599</v>
      </c>
      <c r="V49" s="37">
        <v>11177</v>
      </c>
      <c r="W49" s="37">
        <v>21605</v>
      </c>
      <c r="X49" s="37">
        <v>13897</v>
      </c>
      <c r="Y49" s="37">
        <v>19922</v>
      </c>
      <c r="Z49" s="37">
        <v>16219</v>
      </c>
      <c r="AA49" s="37">
        <v>5912</v>
      </c>
      <c r="AB49" s="37">
        <v>1348</v>
      </c>
      <c r="AC49" s="37">
        <v>46858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150528</v>
      </c>
      <c r="AI49" s="30"/>
      <c r="AJ49" s="29">
        <v>7358</v>
      </c>
      <c r="AK49" s="81">
        <f t="shared" si="6"/>
        <v>490908</v>
      </c>
      <c r="AL49" s="28">
        <f t="shared" si="7"/>
        <v>490111</v>
      </c>
      <c r="AM49" s="33">
        <v>268306</v>
      </c>
      <c r="AN49" s="29">
        <v>221805</v>
      </c>
      <c r="AO49" s="67">
        <v>797</v>
      </c>
      <c r="AP49" s="67">
        <v>0</v>
      </c>
      <c r="AQ49" s="29">
        <v>25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324190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160</v>
      </c>
      <c r="S50" s="37">
        <v>36</v>
      </c>
      <c r="T50" s="37">
        <v>0</v>
      </c>
      <c r="U50" s="37">
        <v>34</v>
      </c>
      <c r="V50" s="37">
        <v>175</v>
      </c>
      <c r="W50" s="37">
        <v>160</v>
      </c>
      <c r="X50" s="37">
        <v>0</v>
      </c>
      <c r="Y50" s="37">
        <v>109</v>
      </c>
      <c r="Z50" s="37">
        <v>1846</v>
      </c>
      <c r="AA50" s="37">
        <v>2</v>
      </c>
      <c r="AB50" s="37">
        <v>0</v>
      </c>
      <c r="AC50" s="37">
        <v>16243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18765</v>
      </c>
      <c r="AI50" s="30"/>
      <c r="AJ50" s="29">
        <v>0</v>
      </c>
      <c r="AK50" s="81">
        <f t="shared" si="6"/>
        <v>305425</v>
      </c>
      <c r="AL50" s="28">
        <f t="shared" si="7"/>
        <v>4619</v>
      </c>
      <c r="AM50" s="33">
        <v>0</v>
      </c>
      <c r="AN50" s="29">
        <v>4619</v>
      </c>
      <c r="AO50" s="67">
        <v>300806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237215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739</v>
      </c>
      <c r="AA51" s="37">
        <v>759</v>
      </c>
      <c r="AB51" s="37">
        <v>198</v>
      </c>
      <c r="AC51" s="37">
        <v>1952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3648</v>
      </c>
      <c r="AI51" s="30"/>
      <c r="AJ51" s="29">
        <v>0</v>
      </c>
      <c r="AK51" s="81">
        <f t="shared" si="6"/>
        <v>233567</v>
      </c>
      <c r="AL51" s="28">
        <f t="shared" si="7"/>
        <v>8696</v>
      </c>
      <c r="AM51" s="33">
        <v>0</v>
      </c>
      <c r="AN51" s="29">
        <v>8696</v>
      </c>
      <c r="AO51" s="67">
        <v>224871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115016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1896</v>
      </c>
      <c r="AA52" s="37">
        <v>0</v>
      </c>
      <c r="AB52" s="37">
        <v>3978</v>
      </c>
      <c r="AC52" s="37">
        <v>7471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13345</v>
      </c>
      <c r="AI52" s="30"/>
      <c r="AJ52" s="29">
        <v>0</v>
      </c>
      <c r="AK52" s="81">
        <f t="shared" si="6"/>
        <v>101671</v>
      </c>
      <c r="AL52" s="28">
        <f t="shared" si="7"/>
        <v>10068</v>
      </c>
      <c r="AM52" s="33">
        <v>0</v>
      </c>
      <c r="AN52" s="29">
        <v>10068</v>
      </c>
      <c r="AO52" s="67">
        <v>91603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158183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42</v>
      </c>
      <c r="N53" s="37">
        <v>0</v>
      </c>
      <c r="O53" s="37">
        <v>0</v>
      </c>
      <c r="P53" s="37">
        <v>0</v>
      </c>
      <c r="Q53" s="37">
        <v>6</v>
      </c>
      <c r="R53" s="37">
        <v>52</v>
      </c>
      <c r="S53" s="37">
        <v>96</v>
      </c>
      <c r="T53" s="37">
        <v>0</v>
      </c>
      <c r="U53" s="37">
        <v>6</v>
      </c>
      <c r="V53" s="37">
        <v>225</v>
      </c>
      <c r="W53" s="37">
        <v>4413</v>
      </c>
      <c r="X53" s="37">
        <v>2597</v>
      </c>
      <c r="Y53" s="37">
        <v>223</v>
      </c>
      <c r="Z53" s="37">
        <v>614</v>
      </c>
      <c r="AA53" s="37">
        <v>495</v>
      </c>
      <c r="AB53" s="37">
        <v>0</v>
      </c>
      <c r="AC53" s="37">
        <v>874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9643</v>
      </c>
      <c r="AI53" s="30"/>
      <c r="AJ53" s="29">
        <v>64</v>
      </c>
      <c r="AK53" s="81">
        <f t="shared" si="6"/>
        <v>148476</v>
      </c>
      <c r="AL53" s="28">
        <f t="shared" si="7"/>
        <v>6964</v>
      </c>
      <c r="AM53" s="33">
        <v>0</v>
      </c>
      <c r="AN53" s="29">
        <v>6964</v>
      </c>
      <c r="AO53" s="67">
        <v>3239</v>
      </c>
      <c r="AP53" s="67">
        <v>138273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12973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12973</v>
      </c>
      <c r="AL54" s="28">
        <f t="shared" si="7"/>
        <v>12973</v>
      </c>
      <c r="AM54" s="33">
        <v>0</v>
      </c>
      <c r="AN54" s="29">
        <v>12973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69151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112817</v>
      </c>
      <c r="AK56" s="81">
        <f t="shared" si="6"/>
        <v>-43666</v>
      </c>
      <c r="AL56" s="28">
        <f t="shared" si="7"/>
        <v>-43666</v>
      </c>
      <c r="AM56" s="33">
        <v>0</v>
      </c>
      <c r="AN56" s="29">
        <v>-43666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7040232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415807</v>
      </c>
      <c r="M58" s="31">
        <f t="shared" si="8"/>
        <v>165402</v>
      </c>
      <c r="N58" s="31">
        <f t="shared" si="8"/>
        <v>8556</v>
      </c>
      <c r="O58" s="31">
        <f t="shared" si="8"/>
        <v>122754</v>
      </c>
      <c r="P58" s="31">
        <f t="shared" si="8"/>
        <v>19373</v>
      </c>
      <c r="Q58" s="31">
        <f t="shared" si="8"/>
        <v>2825</v>
      </c>
      <c r="R58" s="31">
        <f t="shared" si="8"/>
        <v>594863</v>
      </c>
      <c r="S58" s="31">
        <f t="shared" si="8"/>
        <v>88138</v>
      </c>
      <c r="T58" s="31">
        <f t="shared" si="8"/>
        <v>18310</v>
      </c>
      <c r="U58" s="31">
        <f t="shared" si="8"/>
        <v>121979</v>
      </c>
      <c r="V58" s="31">
        <f t="shared" si="8"/>
        <v>247503</v>
      </c>
      <c r="W58" s="31">
        <f t="shared" si="8"/>
        <v>131532</v>
      </c>
      <c r="X58" s="31">
        <f t="shared" si="8"/>
        <v>37768</v>
      </c>
      <c r="Y58" s="31">
        <f t="shared" si="8"/>
        <v>178027</v>
      </c>
      <c r="Z58" s="31">
        <f t="shared" si="8"/>
        <v>125276</v>
      </c>
      <c r="AA58" s="31">
        <f t="shared" si="8"/>
        <v>18690</v>
      </c>
      <c r="AB58" s="31">
        <f t="shared" si="8"/>
        <v>19511</v>
      </c>
      <c r="AC58" s="31">
        <f t="shared" si="8"/>
        <v>121337</v>
      </c>
      <c r="AD58" s="31">
        <f t="shared" si="8"/>
        <v>0</v>
      </c>
      <c r="AE58" s="31">
        <f t="shared" si="8"/>
        <v>105326</v>
      </c>
      <c r="AF58" s="31">
        <f t="shared" si="8"/>
        <v>0</v>
      </c>
      <c r="AG58" s="31">
        <f t="shared" si="8"/>
        <v>0</v>
      </c>
      <c r="AH58" s="31">
        <f t="shared" si="8"/>
        <v>2542977</v>
      </c>
      <c r="AI58" s="32">
        <f t="shared" si="8"/>
        <v>0</v>
      </c>
      <c r="AJ58" s="85">
        <f t="shared" si="8"/>
        <v>326015</v>
      </c>
      <c r="AK58" s="85">
        <f t="shared" si="8"/>
        <v>3622866</v>
      </c>
      <c r="AL58" s="31">
        <f t="shared" si="8"/>
        <v>2853494</v>
      </c>
      <c r="AM58" s="31">
        <f t="shared" si="8"/>
        <v>1107180</v>
      </c>
      <c r="AN58" s="86">
        <f>SUM(AN36:AN57)</f>
        <v>1746314</v>
      </c>
      <c r="AO58" s="86">
        <f>SUM(AO36:AO57)</f>
        <v>631099</v>
      </c>
      <c r="AP58" s="86">
        <f>SUM(AP36:AP57)</f>
        <v>138273</v>
      </c>
      <c r="AQ58" s="31">
        <f>SUM(AQ36:AQ57)</f>
        <v>498737</v>
      </c>
      <c r="AR58" s="104">
        <f>SUM(AR36:AR57)</f>
        <v>49637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192109</v>
      </c>
      <c r="G59" s="84">
        <f>G30</f>
        <v>940</v>
      </c>
      <c r="H59" s="84">
        <f>H30</f>
        <v>80975</v>
      </c>
      <c r="I59" s="84">
        <f>I30</f>
        <v>167</v>
      </c>
      <c r="J59" s="84">
        <f>J30</f>
        <v>53140</v>
      </c>
      <c r="K59" s="84"/>
      <c r="L59" s="91">
        <v>948599</v>
      </c>
      <c r="M59" s="92">
        <v>101293</v>
      </c>
      <c r="N59" s="92">
        <v>25225</v>
      </c>
      <c r="O59" s="92">
        <v>94735</v>
      </c>
      <c r="P59" s="92">
        <v>22336</v>
      </c>
      <c r="Q59" s="92">
        <v>13281</v>
      </c>
      <c r="R59" s="92">
        <v>285044</v>
      </c>
      <c r="S59" s="92">
        <v>68733</v>
      </c>
      <c r="T59" s="92">
        <v>25095</v>
      </c>
      <c r="U59" s="92">
        <v>137997</v>
      </c>
      <c r="V59" s="92">
        <v>196906</v>
      </c>
      <c r="W59" s="92">
        <v>107164</v>
      </c>
      <c r="X59" s="92">
        <v>119026</v>
      </c>
      <c r="Y59" s="92">
        <v>418418</v>
      </c>
      <c r="Z59" s="92">
        <v>203696</v>
      </c>
      <c r="AA59" s="92">
        <v>219692</v>
      </c>
      <c r="AB59" s="92">
        <v>98387</v>
      </c>
      <c r="AC59" s="92">
        <v>36686</v>
      </c>
      <c r="AD59" s="92">
        <v>12973</v>
      </c>
      <c r="AE59" s="92">
        <v>-105326</v>
      </c>
      <c r="AF59" s="92">
        <v>0</v>
      </c>
      <c r="AG59" s="92">
        <v>0</v>
      </c>
      <c r="AH59" s="93">
        <f>SUM(L59:AG59)</f>
        <v>3029960</v>
      </c>
      <c r="AI59" s="93">
        <f>SUM(C59:AG59)</f>
        <v>3357291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4074</v>
      </c>
      <c r="M60" s="37">
        <v>27283</v>
      </c>
      <c r="N60" s="37">
        <v>108</v>
      </c>
      <c r="O60" s="37">
        <v>221</v>
      </c>
      <c r="P60" s="37">
        <v>7508</v>
      </c>
      <c r="Q60" s="37">
        <v>493</v>
      </c>
      <c r="R60" s="37">
        <v>22138</v>
      </c>
      <c r="S60" s="37">
        <v>8865</v>
      </c>
      <c r="T60" s="37">
        <v>9869</v>
      </c>
      <c r="U60" s="37">
        <v>19774</v>
      </c>
      <c r="V60" s="37">
        <v>27876</v>
      </c>
      <c r="W60" s="37">
        <v>35891</v>
      </c>
      <c r="X60" s="37">
        <v>49118</v>
      </c>
      <c r="Y60" s="37">
        <v>7938</v>
      </c>
      <c r="Z60" s="37">
        <v>157502</v>
      </c>
      <c r="AA60" s="37">
        <v>217848</v>
      </c>
      <c r="AB60" s="37">
        <v>97609</v>
      </c>
      <c r="AC60" s="37">
        <v>34922</v>
      </c>
      <c r="AD60" s="37">
        <v>12973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742010</v>
      </c>
      <c r="AI60" s="30">
        <f aca="true" t="shared" si="10" ref="AI60:AI67">SUM(C60:AG60)</f>
        <v>742010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4074</v>
      </c>
      <c r="M61" s="37">
        <v>26179</v>
      </c>
      <c r="N61" s="37">
        <v>108</v>
      </c>
      <c r="O61" s="37">
        <v>221</v>
      </c>
      <c r="P61" s="37">
        <v>7508</v>
      </c>
      <c r="Q61" s="37">
        <v>480</v>
      </c>
      <c r="R61" s="37">
        <v>21828</v>
      </c>
      <c r="S61" s="37">
        <v>8279</v>
      </c>
      <c r="T61" s="37">
        <v>9290</v>
      </c>
      <c r="U61" s="37">
        <v>19670</v>
      </c>
      <c r="V61" s="37">
        <v>27268</v>
      </c>
      <c r="W61" s="37">
        <v>34554</v>
      </c>
      <c r="X61" s="37">
        <v>49118</v>
      </c>
      <c r="Y61" s="37">
        <v>7795</v>
      </c>
      <c r="Z61" s="37">
        <v>143611</v>
      </c>
      <c r="AA61" s="37">
        <v>207221</v>
      </c>
      <c r="AB61" s="37">
        <v>96305</v>
      </c>
      <c r="AC61" s="37">
        <v>34554</v>
      </c>
      <c r="AD61" s="37">
        <v>12973</v>
      </c>
      <c r="AE61" s="37">
        <v>0</v>
      </c>
      <c r="AF61" s="37">
        <v>0</v>
      </c>
      <c r="AG61" s="37">
        <v>0</v>
      </c>
      <c r="AH61" s="30">
        <f t="shared" si="9"/>
        <v>711036</v>
      </c>
      <c r="AI61" s="30">
        <f t="shared" si="10"/>
        <v>711036</v>
      </c>
      <c r="AK61" s="12" t="s">
        <v>35</v>
      </c>
      <c r="AL61" s="17"/>
      <c r="AM61" s="17"/>
      <c r="AN61" s="17"/>
      <c r="AO61" s="105">
        <f>AH59</f>
        <v>3029960</v>
      </c>
      <c r="AQ61" s="12" t="s">
        <v>36</v>
      </c>
      <c r="AR61" s="17"/>
      <c r="AS61" s="17"/>
      <c r="AT61" s="105">
        <f>AK58</f>
        <v>3622866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601</v>
      </c>
      <c r="N62" s="37">
        <v>0</v>
      </c>
      <c r="O62" s="37">
        <v>0</v>
      </c>
      <c r="P62" s="37">
        <v>0</v>
      </c>
      <c r="Q62" s="37">
        <v>13</v>
      </c>
      <c r="R62" s="37">
        <v>38</v>
      </c>
      <c r="S62" s="37">
        <v>344</v>
      </c>
      <c r="T62" s="37">
        <v>335</v>
      </c>
      <c r="U62" s="37">
        <v>76</v>
      </c>
      <c r="V62" s="37">
        <v>252</v>
      </c>
      <c r="W62" s="37">
        <v>866</v>
      </c>
      <c r="X62" s="37">
        <v>0</v>
      </c>
      <c r="Y62" s="37">
        <v>76</v>
      </c>
      <c r="Z62" s="37">
        <v>13891</v>
      </c>
      <c r="AA62" s="37">
        <v>10627</v>
      </c>
      <c r="AB62" s="37">
        <v>1304</v>
      </c>
      <c r="AC62" s="37">
        <v>352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28775</v>
      </c>
      <c r="AI62" s="30">
        <f t="shared" si="10"/>
        <v>28775</v>
      </c>
      <c r="AK62" s="18" t="s">
        <v>38</v>
      </c>
      <c r="AL62" s="19"/>
      <c r="AM62" s="19"/>
      <c r="AN62" s="19"/>
      <c r="AO62" s="81">
        <f>J59</f>
        <v>53140</v>
      </c>
      <c r="AQ62" s="18" t="s">
        <v>39</v>
      </c>
      <c r="AR62" s="19"/>
      <c r="AS62" s="19"/>
      <c r="AT62" s="81">
        <f>AQ58</f>
        <v>498737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503</v>
      </c>
      <c r="N63" s="96">
        <v>0</v>
      </c>
      <c r="O63" s="96">
        <v>0</v>
      </c>
      <c r="P63" s="96">
        <v>0</v>
      </c>
      <c r="Q63" s="96">
        <v>0</v>
      </c>
      <c r="R63" s="96">
        <v>272</v>
      </c>
      <c r="S63" s="96">
        <v>242</v>
      </c>
      <c r="T63" s="96">
        <v>244</v>
      </c>
      <c r="U63" s="96">
        <v>28</v>
      </c>
      <c r="V63" s="96">
        <v>356</v>
      </c>
      <c r="W63" s="96">
        <v>471</v>
      </c>
      <c r="X63" s="96">
        <v>0</v>
      </c>
      <c r="Y63" s="96">
        <v>67</v>
      </c>
      <c r="Z63" s="96">
        <v>0</v>
      </c>
      <c r="AA63" s="96">
        <v>0</v>
      </c>
      <c r="AB63" s="96">
        <v>0</v>
      </c>
      <c r="AC63" s="96">
        <v>16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2199</v>
      </c>
      <c r="AI63" s="30">
        <f t="shared" si="10"/>
        <v>2199</v>
      </c>
      <c r="AJ63" s="1"/>
      <c r="AK63" s="18" t="s">
        <v>41</v>
      </c>
      <c r="AL63" s="15"/>
      <c r="AM63" s="15"/>
      <c r="AN63" s="15"/>
      <c r="AO63" s="82">
        <f>I59</f>
        <v>167</v>
      </c>
      <c r="AQ63" s="18" t="s">
        <v>42</v>
      </c>
      <c r="AR63" s="19"/>
      <c r="AS63" s="19"/>
      <c r="AT63" s="82">
        <f>AR58</f>
        <v>49637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1198</v>
      </c>
      <c r="N64" s="37">
        <v>2</v>
      </c>
      <c r="O64" s="37">
        <v>0</v>
      </c>
      <c r="P64" s="37">
        <v>418</v>
      </c>
      <c r="Q64" s="37">
        <v>137</v>
      </c>
      <c r="R64" s="37">
        <v>86</v>
      </c>
      <c r="S64" s="37">
        <v>260</v>
      </c>
      <c r="T64" s="37">
        <v>3</v>
      </c>
      <c r="U64" s="37">
        <v>346</v>
      </c>
      <c r="V64" s="37">
        <v>3624</v>
      </c>
      <c r="W64" s="37">
        <v>2631</v>
      </c>
      <c r="X64" s="37">
        <v>1586</v>
      </c>
      <c r="Y64" s="37">
        <v>1013</v>
      </c>
      <c r="Z64" s="37">
        <v>0</v>
      </c>
      <c r="AA64" s="37">
        <v>0</v>
      </c>
      <c r="AB64" s="37">
        <v>1</v>
      </c>
      <c r="AC64" s="37">
        <v>21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11326</v>
      </c>
      <c r="AI64" s="30">
        <f t="shared" si="10"/>
        <v>11326</v>
      </c>
      <c r="AJ64" s="1"/>
      <c r="AK64" s="18" t="s">
        <v>44</v>
      </c>
      <c r="AL64" s="19"/>
      <c r="AM64" s="19"/>
      <c r="AN64" s="19"/>
      <c r="AO64" s="81">
        <f>H59+F59</f>
        <v>273084</v>
      </c>
      <c r="AQ64" s="18" t="s">
        <v>45</v>
      </c>
      <c r="AR64" s="19"/>
      <c r="AS64" s="19"/>
      <c r="AT64" s="81">
        <f>AJ58</f>
        <v>326015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-2435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-868</v>
      </c>
      <c r="U65" s="37">
        <v>0</v>
      </c>
      <c r="V65" s="37">
        <v>0</v>
      </c>
      <c r="W65" s="37">
        <v>-232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-3535</v>
      </c>
      <c r="AI65" s="30">
        <f t="shared" si="10"/>
        <v>-3535</v>
      </c>
      <c r="AJ65" s="1"/>
      <c r="AK65" s="18" t="s">
        <v>47</v>
      </c>
      <c r="AL65" s="19"/>
      <c r="AM65" s="19"/>
      <c r="AN65" s="19"/>
      <c r="AO65" s="81">
        <f>G59</f>
        <v>940</v>
      </c>
      <c r="AQ65" s="18" t="s">
        <v>48</v>
      </c>
      <c r="AR65" s="19"/>
      <c r="AS65" s="19"/>
      <c r="AT65" s="81">
        <f>AJ30</f>
        <v>1139964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944525</v>
      </c>
      <c r="M66" s="99">
        <v>75247</v>
      </c>
      <c r="N66" s="99">
        <v>25115</v>
      </c>
      <c r="O66" s="99">
        <v>94514</v>
      </c>
      <c r="P66" s="99">
        <v>14410</v>
      </c>
      <c r="Q66" s="99">
        <v>12651</v>
      </c>
      <c r="R66" s="99">
        <v>262820</v>
      </c>
      <c r="S66" s="99">
        <v>59608</v>
      </c>
      <c r="T66" s="99">
        <v>16091</v>
      </c>
      <c r="U66" s="99">
        <v>117877</v>
      </c>
      <c r="V66" s="99">
        <v>165406</v>
      </c>
      <c r="W66" s="99">
        <v>68874</v>
      </c>
      <c r="X66" s="99">
        <v>68322</v>
      </c>
      <c r="Y66" s="99">
        <v>409467</v>
      </c>
      <c r="Z66" s="99">
        <v>46194</v>
      </c>
      <c r="AA66" s="99">
        <v>1844</v>
      </c>
      <c r="AB66" s="99">
        <v>777</v>
      </c>
      <c r="AC66" s="99">
        <v>1743</v>
      </c>
      <c r="AD66" s="99">
        <v>0</v>
      </c>
      <c r="AE66" s="99">
        <v>-105326</v>
      </c>
      <c r="AF66" s="99">
        <v>0</v>
      </c>
      <c r="AG66" s="99">
        <v>0</v>
      </c>
      <c r="AH66" s="100">
        <f t="shared" si="9"/>
        <v>2280159</v>
      </c>
      <c r="AI66" s="100">
        <f t="shared" si="10"/>
        <v>2280159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2749977</v>
      </c>
      <c r="M67" s="103">
        <v>834139</v>
      </c>
      <c r="N67" s="103">
        <v>54590</v>
      </c>
      <c r="O67" s="103">
        <v>202446</v>
      </c>
      <c r="P67" s="103">
        <v>70186</v>
      </c>
      <c r="Q67" s="103">
        <v>2362</v>
      </c>
      <c r="R67" s="103">
        <v>32160</v>
      </c>
      <c r="S67" s="103">
        <v>14438</v>
      </c>
      <c r="T67" s="103">
        <v>1483</v>
      </c>
      <c r="U67" s="103">
        <v>33111</v>
      </c>
      <c r="V67" s="103">
        <v>74599</v>
      </c>
      <c r="W67" s="103">
        <v>10501</v>
      </c>
      <c r="X67" s="103">
        <v>3218</v>
      </c>
      <c r="Y67" s="103">
        <v>22425</v>
      </c>
      <c r="Z67" s="103">
        <v>54592</v>
      </c>
      <c r="AA67" s="103">
        <v>76021</v>
      </c>
      <c r="AB67" s="103">
        <v>12532</v>
      </c>
      <c r="AC67" s="103">
        <v>15829</v>
      </c>
      <c r="AD67" s="103">
        <v>93790</v>
      </c>
      <c r="AE67" s="103">
        <v>0</v>
      </c>
      <c r="AF67" s="103">
        <v>0</v>
      </c>
      <c r="AG67" s="103">
        <v>0</v>
      </c>
      <c r="AH67" s="104">
        <f t="shared" si="9"/>
        <v>4358399</v>
      </c>
      <c r="AI67" s="83">
        <f t="shared" si="10"/>
        <v>4358399</v>
      </c>
      <c r="AJ67" s="1"/>
      <c r="AK67" s="41" t="s">
        <v>51</v>
      </c>
      <c r="AL67" s="26"/>
      <c r="AM67" s="26"/>
      <c r="AN67" s="26"/>
      <c r="AO67" s="83">
        <f>AO61+AO62+AO63+AO64+AO65</f>
        <v>3357291</v>
      </c>
      <c r="AQ67" s="41" t="s">
        <v>51</v>
      </c>
      <c r="AR67" s="26"/>
      <c r="AS67" s="26"/>
      <c r="AT67" s="83">
        <f>AT61+AT62+AT63+AT64-AT65</f>
        <v>3357291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2015-10-15T10:44:25Z</dcterms:modified>
  <cp:category/>
  <cp:version/>
  <cp:contentType/>
  <cp:contentStatus/>
</cp:coreProperties>
</file>