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15" windowHeight="6570" activeTab="0"/>
  </bookViews>
  <sheets>
    <sheet name="TRE" sheetId="1" r:id="rId1"/>
  </sheets>
  <definedNames/>
  <calcPr fullCalcOnLoad="1"/>
</workbook>
</file>

<file path=xl/sharedStrings.xml><?xml version="1.0" encoding="utf-8"?>
<sst xmlns="http://schemas.openxmlformats.org/spreadsheetml/2006/main" count="154" uniqueCount="92">
  <si>
    <t>TABLEAU DES RESSOURCES ET DES EMPLOIS (TRE)</t>
  </si>
  <si>
    <t>TABLEAU DES RESSOURCES</t>
  </si>
  <si>
    <t>Production des branches</t>
  </si>
  <si>
    <t>Ressources en produits</t>
  </si>
  <si>
    <t>Total des ressources à prix d'acquisi-tion</t>
  </si>
  <si>
    <t>Marges  de commerce</t>
  </si>
  <si>
    <t>Marges  de transport</t>
  </si>
  <si>
    <t>TVA non déductible</t>
  </si>
  <si>
    <t>Subven-tions sur les produits</t>
  </si>
  <si>
    <t>Autres taxes sur les produits</t>
  </si>
  <si>
    <t>Impôts sur les expor-tations</t>
  </si>
  <si>
    <t>Impôts sur les impor-tations</t>
  </si>
  <si>
    <t>Total des ressources à prix de base</t>
  </si>
  <si>
    <t>Total des branches</t>
  </si>
  <si>
    <t>Ajustement CAF /FAB</t>
  </si>
  <si>
    <t>Impor-tations</t>
  </si>
  <si>
    <t>Consommation intermédiaire des branches</t>
  </si>
  <si>
    <t>Emploi des produits</t>
  </si>
  <si>
    <t>Total des emplois à prix d'acquisi-tion</t>
  </si>
  <si>
    <t>Total de l'économie</t>
  </si>
  <si>
    <t>Expor-tations</t>
  </si>
  <si>
    <t>Consommation finale</t>
  </si>
  <si>
    <t>Formation brute de capital fixe</t>
  </si>
  <si>
    <t>Variations des stocks</t>
  </si>
  <si>
    <t>Dépense</t>
  </si>
  <si>
    <t xml:space="preserve">          Ménages</t>
  </si>
  <si>
    <t>Adminis -</t>
  </si>
  <si>
    <t>ISBL</t>
  </si>
  <si>
    <t>Cons. Fin.</t>
  </si>
  <si>
    <t>Sous-total</t>
  </si>
  <si>
    <t>Autocons.</t>
  </si>
  <si>
    <t>Commerc.</t>
  </si>
  <si>
    <t>trations</t>
  </si>
  <si>
    <t>Total</t>
  </si>
  <si>
    <t>Valeur ajoutée brute /PIB</t>
  </si>
  <si>
    <t>SOMME DES VALEURS AJOUTEES</t>
  </si>
  <si>
    <t>CONSOMMATION FINALE</t>
  </si>
  <si>
    <t>Contributions sociales effectives</t>
  </si>
  <si>
    <t>IMPOTS SUR LES IMPORTATIONS</t>
  </si>
  <si>
    <t>F.B.C.F.</t>
  </si>
  <si>
    <t>Contributions sociales imputées</t>
  </si>
  <si>
    <t>IMPOTS SUR LES EXPORTATIONS</t>
  </si>
  <si>
    <t>VARIATIONS DES STOCKS</t>
  </si>
  <si>
    <t>Impôts sur la production</t>
  </si>
  <si>
    <t>AUTRES IMPOTS SUR LES PRODUITS</t>
  </si>
  <si>
    <t xml:space="preserve">EXPORTATIONS </t>
  </si>
  <si>
    <t>Subventions sur la production</t>
  </si>
  <si>
    <t>SUBVENTIONS SUR LES PRODUITS</t>
  </si>
  <si>
    <t>IMPORTATIONS</t>
  </si>
  <si>
    <t>Excédent brut d'exploitation / revenu mixte</t>
  </si>
  <si>
    <t>Effectifs employés par branche</t>
  </si>
  <si>
    <t>PIB</t>
  </si>
  <si>
    <t>Rémunération des salariés</t>
  </si>
  <si>
    <t>Salaires bruts</t>
  </si>
  <si>
    <t>PRODUITS DE L'AGRICULTURE VIVRIERE</t>
  </si>
  <si>
    <t>PRODUITS AGRICOLES DESTINES A L'EXPORTATION</t>
  </si>
  <si>
    <t>PROD.  SYLVICULTURE EXPLOITATION FORET, SERV.</t>
  </si>
  <si>
    <t>PRODUITS DE L'ELEVAGE ET DE LA CHASSE</t>
  </si>
  <si>
    <t>PRODUITS DE LA PECHE</t>
  </si>
  <si>
    <t>PRODUITS D'EXTRACTION</t>
  </si>
  <si>
    <t>INDUSTRIES AGROALIMENTAIRES</t>
  </si>
  <si>
    <t>AUTRES INDUSTRIES MANUFACTURIERES</t>
  </si>
  <si>
    <t>PRODUCTION D'ELECTRICITE,GAZ ET EAU</t>
  </si>
  <si>
    <t>TRAVAUX DE CONSTRUCTION</t>
  </si>
  <si>
    <t>COMMERCE, SERVICES DE REPARATION</t>
  </si>
  <si>
    <t>TRANSPORTS  ET ACTIVITES DES AUXILIAIRES DE T</t>
  </si>
  <si>
    <t>SERVICES D'INTERMEDIATION FINANCIERES</t>
  </si>
  <si>
    <t>AUTRES SERVICES MARCHANDS</t>
  </si>
  <si>
    <t>SERVICES D'ADMINISTRATION PUBLIQUE</t>
  </si>
  <si>
    <t>EDUCATION</t>
  </si>
  <si>
    <t>SANTE ET ACTION SOCIALE</t>
  </si>
  <si>
    <t>ACTIVITES A CARACTERE COLLECTIF OU PERSONNEL</t>
  </si>
  <si>
    <t>ACTIVITES DES MENAGES EN TANT QU'EMPLOYEURS D</t>
  </si>
  <si>
    <t>SIFIM</t>
  </si>
  <si>
    <t>CORRECTION TERRITORIALE</t>
  </si>
  <si>
    <t>PRODUITS EN ATTENTES</t>
  </si>
  <si>
    <t>AGRICULTURE VIVRIERE</t>
  </si>
  <si>
    <t>AGRICULTURE D'EXPORTATION</t>
  </si>
  <si>
    <t>SYLVICULTURE, EXPL. FORESTIERE, SERVICES ANNE</t>
  </si>
  <si>
    <t>ELEVAGE ET CHASSE</t>
  </si>
  <si>
    <t>PECHE, PISCICULTURE, AQUACULTURE</t>
  </si>
  <si>
    <t>ACTIVITES EXTRACTIVES</t>
  </si>
  <si>
    <t xml:space="preserve">PRODUCTION ET DISTRIBUTION D'ELECTRICITE, DE </t>
  </si>
  <si>
    <t>CONSTRUCTION</t>
  </si>
  <si>
    <t>COMMERCE, REPARATION DES VEHICULES</t>
  </si>
  <si>
    <t>TRANSPORTS, ACTIVITES DES AUXILIAIRES DE TRAN</t>
  </si>
  <si>
    <t>ACTIVITES FINANCIERES</t>
  </si>
  <si>
    <t>ACTIVITES D'ADMINISTRATION PUBLIQUE</t>
  </si>
  <si>
    <t>Service d'Intermédiation financière indirecte</t>
  </si>
  <si>
    <t>BRANCHES EN ATTENTE</t>
  </si>
  <si>
    <t>Origine nationale &amp; importée</t>
  </si>
  <si>
    <t>ANNEE 2011 A PRIX CONSTANT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</si>
</sst>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"/>
    <numFmt numFmtId="181" formatCode="#,###"/>
    <numFmt numFmtId="182" formatCode="####"/>
    <numFmt numFmtId="183" formatCode="###"/>
    <numFmt numFmtId="184" formatCode="000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 style="thick"/>
      <bottom style="thick"/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thick"/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ck"/>
      <top style="thick"/>
      <bottom style="thick"/>
    </border>
    <border>
      <left style="thin"/>
      <right style="medium"/>
      <top style="thick"/>
      <bottom style="thick"/>
    </border>
    <border>
      <left style="thick"/>
      <right style="thin"/>
      <top style="thick"/>
      <bottom style="thick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10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 vertical="top" wrapText="1"/>
    </xf>
    <xf numFmtId="181" fontId="0" fillId="0" borderId="21" xfId="0" applyNumberFormat="1" applyBorder="1" applyAlignment="1">
      <alignment/>
    </xf>
    <xf numFmtId="181" fontId="0" fillId="0" borderId="22" xfId="0" applyNumberFormat="1" applyBorder="1" applyAlignment="1">
      <alignment/>
    </xf>
    <xf numFmtId="181" fontId="0" fillId="0" borderId="27" xfId="0" applyNumberFormat="1" applyBorder="1" applyAlignment="1">
      <alignment/>
    </xf>
    <xf numFmtId="181" fontId="0" fillId="0" borderId="28" xfId="0" applyNumberFormat="1" applyBorder="1" applyAlignment="1">
      <alignment vertical="center"/>
    </xf>
    <xf numFmtId="181" fontId="0" fillId="0" borderId="29" xfId="0" applyNumberFormat="1" applyBorder="1" applyAlignment="1">
      <alignment vertical="center"/>
    </xf>
    <xf numFmtId="181" fontId="0" fillId="0" borderId="0" xfId="0" applyNumberFormat="1" applyBorder="1" applyAlignment="1">
      <alignment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32" xfId="0" applyBorder="1" applyAlignment="1">
      <alignment horizontal="center"/>
    </xf>
    <xf numFmtId="181" fontId="0" fillId="0" borderId="31" xfId="0" applyNumberFormat="1" applyBorder="1" applyAlignment="1">
      <alignment/>
    </xf>
    <xf numFmtId="181" fontId="0" fillId="0" borderId="33" xfId="0" applyNumberFormat="1" applyBorder="1" applyAlignment="1">
      <alignment vertical="center"/>
    </xf>
    <xf numFmtId="0" fontId="0" fillId="0" borderId="19" xfId="0" applyBorder="1" applyAlignment="1">
      <alignment vertical="top" wrapText="1"/>
    </xf>
    <xf numFmtId="0" fontId="0" fillId="0" borderId="34" xfId="0" applyBorder="1" applyAlignment="1">
      <alignment horizontal="center" vertical="top" wrapText="1"/>
    </xf>
    <xf numFmtId="0" fontId="0" fillId="0" borderId="35" xfId="0" applyBorder="1" applyAlignment="1">
      <alignment/>
    </xf>
    <xf numFmtId="0" fontId="0" fillId="0" borderId="36" xfId="0" applyNumberFormat="1" applyBorder="1" applyAlignment="1">
      <alignment/>
    </xf>
    <xf numFmtId="181" fontId="0" fillId="0" borderId="0" xfId="0" applyNumberFormat="1" applyBorder="1" applyAlignment="1">
      <alignment vertical="center"/>
    </xf>
    <xf numFmtId="0" fontId="0" fillId="0" borderId="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34" xfId="0" applyBorder="1" applyAlignment="1">
      <alignment/>
    </xf>
    <xf numFmtId="0" fontId="0" fillId="0" borderId="22" xfId="0" applyBorder="1" applyAlignment="1">
      <alignment/>
    </xf>
    <xf numFmtId="0" fontId="0" fillId="0" borderId="27" xfId="0" applyBorder="1" applyAlignment="1">
      <alignment/>
    </xf>
    <xf numFmtId="0" fontId="0" fillId="0" borderId="12" xfId="0" applyBorder="1" applyAlignment="1">
      <alignment/>
    </xf>
    <xf numFmtId="0" fontId="0" fillId="0" borderId="27" xfId="0" applyBorder="1" applyAlignment="1">
      <alignment horizontal="center" vertical="top" wrapText="1"/>
    </xf>
    <xf numFmtId="184" fontId="0" fillId="0" borderId="37" xfId="0" applyNumberFormat="1" applyBorder="1" applyAlignment="1">
      <alignment horizontal="center"/>
    </xf>
    <xf numFmtId="0" fontId="0" fillId="0" borderId="1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37" xfId="0" applyBorder="1" applyAlignment="1">
      <alignment/>
    </xf>
    <xf numFmtId="0" fontId="0" fillId="0" borderId="29" xfId="0" applyBorder="1" applyAlignment="1">
      <alignment/>
    </xf>
    <xf numFmtId="0" fontId="0" fillId="0" borderId="35" xfId="0" applyBorder="1" applyAlignment="1">
      <alignment horizontal="centerContinuous" vertical="center"/>
    </xf>
    <xf numFmtId="0" fontId="0" fillId="0" borderId="33" xfId="0" applyBorder="1" applyAlignment="1">
      <alignment horizontal="centerContinuous" vertical="center"/>
    </xf>
    <xf numFmtId="0" fontId="0" fillId="0" borderId="38" xfId="0" applyBorder="1" applyAlignment="1">
      <alignment horizontal="centerContinuous" vertical="center" wrapText="1"/>
    </xf>
    <xf numFmtId="0" fontId="0" fillId="0" borderId="36" xfId="0" applyBorder="1" applyAlignment="1">
      <alignment horizontal="centerContinuous" vertical="center"/>
    </xf>
    <xf numFmtId="0" fontId="0" fillId="0" borderId="39" xfId="0" applyBorder="1" applyAlignment="1">
      <alignment horizontal="centerContinuous" vertical="center"/>
    </xf>
    <xf numFmtId="0" fontId="0" fillId="0" borderId="40" xfId="0" applyBorder="1" applyAlignment="1">
      <alignment horizontal="centerContinuous" vertical="center"/>
    </xf>
    <xf numFmtId="0" fontId="0" fillId="0" borderId="41" xfId="0" applyBorder="1" applyAlignment="1">
      <alignment horizontal="centerContinuous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81" fontId="0" fillId="0" borderId="44" xfId="0" applyNumberFormat="1" applyBorder="1" applyAlignment="1">
      <alignment/>
    </xf>
    <xf numFmtId="0" fontId="0" fillId="0" borderId="45" xfId="0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30" xfId="0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0" fontId="0" fillId="0" borderId="20" xfId="0" applyBorder="1" applyAlignment="1">
      <alignment horizontal="centerContinuous"/>
    </xf>
    <xf numFmtId="0" fontId="0" fillId="0" borderId="46" xfId="0" applyBorder="1" applyAlignment="1">
      <alignment horizontal="centerContinuous"/>
    </xf>
    <xf numFmtId="0" fontId="0" fillId="0" borderId="46" xfId="0" applyBorder="1" applyAlignment="1">
      <alignment horizontal="centerContinuous" vertical="center"/>
    </xf>
    <xf numFmtId="0" fontId="0" fillId="0" borderId="46" xfId="0" applyBorder="1" applyAlignment="1">
      <alignment/>
    </xf>
    <xf numFmtId="0" fontId="0" fillId="0" borderId="14" xfId="0" applyBorder="1" applyAlignment="1">
      <alignment horizontal="center" vertical="top" wrapText="1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Continuous" vertical="center"/>
    </xf>
    <xf numFmtId="0" fontId="0" fillId="0" borderId="35" xfId="0" applyNumberFormat="1" applyBorder="1" applyAlignment="1">
      <alignment/>
    </xf>
    <xf numFmtId="0" fontId="0" fillId="0" borderId="25" xfId="0" applyNumberForma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15" xfId="0" applyNumberFormat="1" applyBorder="1" applyAlignment="1">
      <alignment vertical="center"/>
    </xf>
    <xf numFmtId="181" fontId="0" fillId="0" borderId="29" xfId="0" applyNumberFormat="1" applyBorder="1" applyAlignment="1">
      <alignment/>
    </xf>
    <xf numFmtId="181" fontId="0" fillId="0" borderId="11" xfId="0" applyNumberFormat="1" applyBorder="1" applyAlignment="1">
      <alignment/>
    </xf>
    <xf numFmtId="181" fontId="0" fillId="0" borderId="49" xfId="0" applyNumberFormat="1" applyBorder="1" applyAlignment="1">
      <alignment vertical="center"/>
    </xf>
    <xf numFmtId="181" fontId="0" fillId="0" borderId="50" xfId="0" applyNumberFormat="1" applyBorder="1" applyAlignment="1">
      <alignment vertical="center"/>
    </xf>
    <xf numFmtId="181" fontId="0" fillId="0" borderId="36" xfId="0" applyNumberFormat="1" applyBorder="1" applyAlignment="1">
      <alignment vertical="center"/>
    </xf>
    <xf numFmtId="181" fontId="0" fillId="0" borderId="51" xfId="0" applyNumberFormat="1" applyBorder="1" applyAlignment="1">
      <alignment vertical="center"/>
    </xf>
    <xf numFmtId="181" fontId="0" fillId="0" borderId="31" xfId="0" applyNumberFormat="1" applyBorder="1" applyAlignment="1">
      <alignment vertical="top" wrapText="1"/>
    </xf>
    <xf numFmtId="181" fontId="0" fillId="0" borderId="14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30" xfId="0" applyNumberFormat="1" applyBorder="1" applyAlignment="1">
      <alignment/>
    </xf>
    <xf numFmtId="181" fontId="0" fillId="0" borderId="34" xfId="0" applyNumberFormat="1" applyBorder="1" applyAlignment="1">
      <alignment/>
    </xf>
    <xf numFmtId="181" fontId="0" fillId="0" borderId="21" xfId="0" applyNumberFormat="1" applyBorder="1" applyAlignment="1">
      <alignment vertical="center"/>
    </xf>
    <xf numFmtId="181" fontId="0" fillId="0" borderId="22" xfId="0" applyNumberFormat="1" applyBorder="1" applyAlignment="1">
      <alignment vertical="center"/>
    </xf>
    <xf numFmtId="181" fontId="0" fillId="0" borderId="31" xfId="0" applyNumberFormat="1" applyBorder="1" applyAlignment="1">
      <alignment vertical="center"/>
    </xf>
    <xf numFmtId="181" fontId="0" fillId="0" borderId="12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0" fillId="0" borderId="32" xfId="0" applyNumberFormat="1" applyBorder="1" applyAlignment="1">
      <alignment/>
    </xf>
    <xf numFmtId="181" fontId="0" fillId="0" borderId="37" xfId="0" applyNumberFormat="1" applyBorder="1" applyAlignment="1">
      <alignment/>
    </xf>
    <xf numFmtId="181" fontId="0" fillId="0" borderId="28" xfId="0" applyNumberFormat="1" applyBorder="1" applyAlignment="1">
      <alignment/>
    </xf>
    <xf numFmtId="181" fontId="0" fillId="0" borderId="51" xfId="0" applyNumberFormat="1" applyBorder="1" applyAlignment="1">
      <alignment/>
    </xf>
    <xf numFmtId="181" fontId="0" fillId="0" borderId="33" xfId="0" applyNumberFormat="1" applyBorder="1" applyAlignment="1">
      <alignment/>
    </xf>
    <xf numFmtId="181" fontId="0" fillId="0" borderId="49" xfId="0" applyNumberFormat="1" applyBorder="1" applyAlignment="1">
      <alignment/>
    </xf>
    <xf numFmtId="181" fontId="0" fillId="0" borderId="18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67"/>
  <sheetViews>
    <sheetView tabSelected="1" zoomScalePageLayoutView="0" workbookViewId="0" topLeftCell="L1">
      <selection activeCell="N2" sqref="N2"/>
    </sheetView>
  </sheetViews>
  <sheetFormatPr defaultColWidth="11.421875" defaultRowHeight="12.75"/>
  <cols>
    <col min="1" max="1" width="9.140625" style="0" customWidth="1"/>
    <col min="2" max="2" width="37.7109375" style="0" customWidth="1"/>
    <col min="3" max="3" width="10.8515625" style="0" customWidth="1"/>
    <col min="4" max="10" width="9.7109375" style="0" customWidth="1"/>
    <col min="11" max="11" width="13.7109375" style="0" customWidth="1"/>
    <col min="12" max="33" width="12.7109375" style="0" customWidth="1"/>
    <col min="34" max="35" width="12.7109375" style="1" customWidth="1"/>
    <col min="36" max="44" width="9.7109375" style="0" customWidth="1"/>
    <col min="45" max="45" width="14.7109375" style="0" customWidth="1"/>
    <col min="46" max="46" width="9.7109375" style="25" customWidth="1"/>
  </cols>
  <sheetData>
    <row r="1" spans="7:35" ht="15.75">
      <c r="G1" s="4" t="s">
        <v>0</v>
      </c>
      <c r="H1" s="4"/>
      <c r="N1" s="107" t="s">
        <v>91</v>
      </c>
      <c r="AH1"/>
      <c r="AI1"/>
    </row>
    <row r="2" ht="12.75">
      <c r="N2" t="s">
        <v>90</v>
      </c>
    </row>
    <row r="3" spans="3:41" ht="13.5" thickBot="1">
      <c r="C3" s="2" t="s">
        <v>1</v>
      </c>
      <c r="AI3" s="3"/>
      <c r="AO3" s="2"/>
    </row>
    <row r="4" spans="12:46" ht="14.25" thickBot="1" thickTop="1">
      <c r="L4" s="41" t="s">
        <v>2</v>
      </c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42"/>
      <c r="AI4"/>
      <c r="AS4" s="25"/>
      <c r="AT4"/>
    </row>
    <row r="5" spans="1:46" ht="70.5" customHeight="1" thickTop="1">
      <c r="A5" s="71" t="s">
        <v>3</v>
      </c>
      <c r="B5" s="70"/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39" t="s">
        <v>11</v>
      </c>
      <c r="K5" s="40" t="s">
        <v>12</v>
      </c>
      <c r="L5" s="5" t="s">
        <v>76</v>
      </c>
      <c r="M5" s="34" t="s">
        <v>77</v>
      </c>
      <c r="N5" s="34" t="s">
        <v>78</v>
      </c>
      <c r="O5" s="34" t="s">
        <v>79</v>
      </c>
      <c r="P5" s="34" t="s">
        <v>80</v>
      </c>
      <c r="Q5" s="34" t="s">
        <v>81</v>
      </c>
      <c r="R5" s="34" t="s">
        <v>60</v>
      </c>
      <c r="S5" s="34" t="s">
        <v>61</v>
      </c>
      <c r="T5" s="34" t="s">
        <v>82</v>
      </c>
      <c r="U5" s="34" t="s">
        <v>83</v>
      </c>
      <c r="V5" s="34" t="s">
        <v>84</v>
      </c>
      <c r="W5" s="34" t="s">
        <v>85</v>
      </c>
      <c r="X5" s="34" t="s">
        <v>86</v>
      </c>
      <c r="Y5" s="34" t="s">
        <v>67</v>
      </c>
      <c r="Z5" s="34" t="s">
        <v>87</v>
      </c>
      <c r="AA5" s="34" t="s">
        <v>69</v>
      </c>
      <c r="AB5" s="34" t="s">
        <v>70</v>
      </c>
      <c r="AC5" s="34" t="s">
        <v>71</v>
      </c>
      <c r="AD5" s="34" t="s">
        <v>72</v>
      </c>
      <c r="AE5" s="34" t="s">
        <v>88</v>
      </c>
      <c r="AF5" s="34" t="s">
        <v>74</v>
      </c>
      <c r="AG5" s="6" t="s">
        <v>89</v>
      </c>
      <c r="AH5" s="40" t="s">
        <v>13</v>
      </c>
      <c r="AI5" s="52" t="s">
        <v>14</v>
      </c>
      <c r="AJ5" s="54" t="s">
        <v>15</v>
      </c>
      <c r="AT5"/>
    </row>
    <row r="6" spans="1:46" ht="15" customHeight="1">
      <c r="A6" s="72"/>
      <c r="B6" s="22"/>
      <c r="C6" s="35"/>
      <c r="D6" s="22"/>
      <c r="E6" s="22"/>
      <c r="F6" s="22"/>
      <c r="G6" s="22"/>
      <c r="H6" s="22"/>
      <c r="I6" s="22"/>
      <c r="J6" s="22"/>
      <c r="K6" s="22"/>
      <c r="L6" s="21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50"/>
      <c r="AI6" s="53"/>
      <c r="AJ6" s="55"/>
      <c r="AT6"/>
    </row>
    <row r="7" spans="1:46" ht="15" customHeight="1" thickBot="1">
      <c r="A7" s="73"/>
      <c r="B7" s="8"/>
      <c r="C7" s="36"/>
      <c r="D7" s="8"/>
      <c r="E7" s="8"/>
      <c r="F7" s="8"/>
      <c r="G7" s="8"/>
      <c r="H7" s="8"/>
      <c r="I7" s="8"/>
      <c r="J7" s="8"/>
      <c r="K7" s="8"/>
      <c r="L7" s="7">
        <v>1</v>
      </c>
      <c r="M7" s="36">
        <v>2</v>
      </c>
      <c r="N7" s="36">
        <v>3</v>
      </c>
      <c r="O7" s="36">
        <v>4</v>
      </c>
      <c r="P7" s="36">
        <v>5</v>
      </c>
      <c r="Q7" s="36">
        <v>6</v>
      </c>
      <c r="R7" s="36">
        <v>7</v>
      </c>
      <c r="S7" s="36">
        <v>8</v>
      </c>
      <c r="T7" s="36">
        <v>9</v>
      </c>
      <c r="U7" s="36">
        <v>10</v>
      </c>
      <c r="V7" s="36">
        <v>11</v>
      </c>
      <c r="W7" s="36">
        <v>12</v>
      </c>
      <c r="X7" s="36">
        <v>13</v>
      </c>
      <c r="Y7" s="36">
        <v>14</v>
      </c>
      <c r="Z7" s="36">
        <v>15</v>
      </c>
      <c r="AA7" s="36">
        <v>16</v>
      </c>
      <c r="AB7" s="36">
        <v>17</v>
      </c>
      <c r="AC7" s="36">
        <v>18</v>
      </c>
      <c r="AD7" s="36">
        <v>19</v>
      </c>
      <c r="AE7" s="36">
        <v>20</v>
      </c>
      <c r="AF7" s="36">
        <v>21</v>
      </c>
      <c r="AG7" s="36">
        <v>999</v>
      </c>
      <c r="AH7" s="51"/>
      <c r="AI7" s="53"/>
      <c r="AJ7" s="55"/>
      <c r="AT7"/>
    </row>
    <row r="8" spans="1:46" ht="13.5" thickTop="1">
      <c r="A8" s="72">
        <v>1</v>
      </c>
      <c r="B8" s="29" t="s">
        <v>54</v>
      </c>
      <c r="C8" s="37">
        <f>D8+E8+F8+G8+H8+I8+J8+K8</f>
        <v>1060628</v>
      </c>
      <c r="D8" s="29">
        <v>68425</v>
      </c>
      <c r="E8" s="29">
        <v>0</v>
      </c>
      <c r="F8" s="29">
        <v>11591</v>
      </c>
      <c r="G8" s="29">
        <v>0</v>
      </c>
      <c r="H8" s="29">
        <v>0</v>
      </c>
      <c r="I8" s="29">
        <v>0</v>
      </c>
      <c r="J8" s="29">
        <v>586</v>
      </c>
      <c r="K8" s="29">
        <f>AH8+AI8+AJ8</f>
        <v>980026</v>
      </c>
      <c r="L8" s="28">
        <v>919443</v>
      </c>
      <c r="M8" s="37">
        <v>0</v>
      </c>
      <c r="N8" s="37">
        <v>0</v>
      </c>
      <c r="O8" s="37">
        <v>0</v>
      </c>
      <c r="P8" s="37">
        <v>0</v>
      </c>
      <c r="Q8" s="37">
        <v>0</v>
      </c>
      <c r="R8" s="37">
        <v>0</v>
      </c>
      <c r="S8" s="37">
        <v>0</v>
      </c>
      <c r="T8" s="37">
        <v>0</v>
      </c>
      <c r="U8" s="37">
        <v>0</v>
      </c>
      <c r="V8" s="37">
        <v>0</v>
      </c>
      <c r="W8" s="37">
        <v>0</v>
      </c>
      <c r="X8" s="37">
        <v>0</v>
      </c>
      <c r="Y8" s="37">
        <v>0</v>
      </c>
      <c r="Z8" s="37">
        <v>0</v>
      </c>
      <c r="AA8" s="37">
        <v>0</v>
      </c>
      <c r="AB8" s="37">
        <v>0</v>
      </c>
      <c r="AC8" s="37">
        <v>0</v>
      </c>
      <c r="AD8" s="37">
        <v>0</v>
      </c>
      <c r="AE8" s="37">
        <v>0</v>
      </c>
      <c r="AF8" s="37">
        <v>0</v>
      </c>
      <c r="AG8" s="37">
        <v>0</v>
      </c>
      <c r="AH8" s="30">
        <f>SUM(L8:AG8)</f>
        <v>919443</v>
      </c>
      <c r="AI8" s="45"/>
      <c r="AJ8" s="46">
        <v>60583</v>
      </c>
      <c r="AT8"/>
    </row>
    <row r="9" spans="1:46" ht="12.75">
      <c r="A9" s="72">
        <v>2</v>
      </c>
      <c r="B9" s="29" t="s">
        <v>55</v>
      </c>
      <c r="C9" s="37">
        <f aca="true" t="shared" si="0" ref="C9:C29">D9+E9+F9+G9+H9+I9+J9+K9</f>
        <v>156965</v>
      </c>
      <c r="D9" s="29">
        <v>6352</v>
      </c>
      <c r="E9" s="29">
        <v>0</v>
      </c>
      <c r="F9" s="29">
        <v>283</v>
      </c>
      <c r="G9" s="29">
        <v>0</v>
      </c>
      <c r="H9" s="29">
        <v>0</v>
      </c>
      <c r="I9" s="29">
        <v>0</v>
      </c>
      <c r="J9" s="29">
        <v>115</v>
      </c>
      <c r="K9" s="29">
        <f aca="true" t="shared" si="1" ref="K9:K29">AH9+AI9+AJ9</f>
        <v>150215</v>
      </c>
      <c r="L9" s="28">
        <v>0</v>
      </c>
      <c r="M9" s="37">
        <v>147742</v>
      </c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37">
        <v>0</v>
      </c>
      <c r="T9" s="37">
        <v>0</v>
      </c>
      <c r="U9" s="37">
        <v>0</v>
      </c>
      <c r="V9" s="37">
        <v>0</v>
      </c>
      <c r="W9" s="37">
        <v>0</v>
      </c>
      <c r="X9" s="37">
        <v>0</v>
      </c>
      <c r="Y9" s="37">
        <v>0</v>
      </c>
      <c r="Z9" s="37">
        <v>0</v>
      </c>
      <c r="AA9" s="37">
        <v>0</v>
      </c>
      <c r="AB9" s="37">
        <v>0</v>
      </c>
      <c r="AC9" s="37">
        <v>0</v>
      </c>
      <c r="AD9" s="37">
        <v>0</v>
      </c>
      <c r="AE9" s="37">
        <v>0</v>
      </c>
      <c r="AF9" s="37">
        <v>0</v>
      </c>
      <c r="AG9" s="37">
        <v>0</v>
      </c>
      <c r="AH9" s="30">
        <f aca="true" t="shared" si="2" ref="AH9:AH29">SUM(L9:AG9)</f>
        <v>147742</v>
      </c>
      <c r="AI9" s="106"/>
      <c r="AJ9" s="48">
        <v>2473</v>
      </c>
      <c r="AT9"/>
    </row>
    <row r="10" spans="1:46" ht="12.75">
      <c r="A10" s="72">
        <v>3</v>
      </c>
      <c r="B10" s="29" t="s">
        <v>56</v>
      </c>
      <c r="C10" s="37">
        <f t="shared" si="0"/>
        <v>25885</v>
      </c>
      <c r="D10" s="29">
        <v>796</v>
      </c>
      <c r="E10" s="29">
        <v>0</v>
      </c>
      <c r="F10" s="29">
        <v>152</v>
      </c>
      <c r="G10" s="29">
        <v>0</v>
      </c>
      <c r="H10" s="29">
        <v>0</v>
      </c>
      <c r="I10" s="29">
        <v>0</v>
      </c>
      <c r="J10" s="29">
        <v>72</v>
      </c>
      <c r="K10" s="29">
        <f t="shared" si="1"/>
        <v>24865</v>
      </c>
      <c r="L10" s="28">
        <v>0</v>
      </c>
      <c r="M10" s="37">
        <v>0</v>
      </c>
      <c r="N10" s="37">
        <v>24070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37">
        <v>0</v>
      </c>
      <c r="U10" s="37">
        <v>0</v>
      </c>
      <c r="V10" s="37">
        <v>0</v>
      </c>
      <c r="W10" s="37">
        <v>0</v>
      </c>
      <c r="X10" s="37">
        <v>0</v>
      </c>
      <c r="Y10" s="37">
        <v>0</v>
      </c>
      <c r="Z10" s="37">
        <v>0</v>
      </c>
      <c r="AA10" s="37">
        <v>0</v>
      </c>
      <c r="AB10" s="37">
        <v>0</v>
      </c>
      <c r="AC10" s="37">
        <v>0</v>
      </c>
      <c r="AD10" s="37">
        <v>0</v>
      </c>
      <c r="AE10" s="37">
        <v>0</v>
      </c>
      <c r="AF10" s="37">
        <v>0</v>
      </c>
      <c r="AG10" s="37">
        <v>0</v>
      </c>
      <c r="AH10" s="30">
        <f t="shared" si="2"/>
        <v>24070</v>
      </c>
      <c r="AI10" s="106"/>
      <c r="AJ10" s="48">
        <v>795</v>
      </c>
      <c r="AT10"/>
    </row>
    <row r="11" spans="1:46" ht="12.75">
      <c r="A11" s="72">
        <v>4</v>
      </c>
      <c r="B11" s="29" t="s">
        <v>57</v>
      </c>
      <c r="C11" s="37">
        <f t="shared" si="0"/>
        <v>159718</v>
      </c>
      <c r="D11" s="29">
        <v>8986</v>
      </c>
      <c r="E11" s="29">
        <v>0</v>
      </c>
      <c r="F11" s="29">
        <v>167</v>
      </c>
      <c r="G11" s="29">
        <v>0</v>
      </c>
      <c r="H11" s="29">
        <v>46</v>
      </c>
      <c r="I11" s="29">
        <v>0</v>
      </c>
      <c r="J11" s="29">
        <v>95</v>
      </c>
      <c r="K11" s="29">
        <f t="shared" si="1"/>
        <v>150424</v>
      </c>
      <c r="L11" s="28">
        <v>0</v>
      </c>
      <c r="M11" s="37">
        <v>0</v>
      </c>
      <c r="N11" s="37">
        <v>0</v>
      </c>
      <c r="O11" s="37">
        <v>149560</v>
      </c>
      <c r="P11" s="37">
        <v>0</v>
      </c>
      <c r="Q11" s="37">
        <v>0</v>
      </c>
      <c r="R11" s="37">
        <v>0</v>
      </c>
      <c r="S11" s="37">
        <v>0</v>
      </c>
      <c r="T11" s="37">
        <v>0</v>
      </c>
      <c r="U11" s="37">
        <v>0</v>
      </c>
      <c r="V11" s="37">
        <v>0</v>
      </c>
      <c r="W11" s="37">
        <v>0</v>
      </c>
      <c r="X11" s="37">
        <v>0</v>
      </c>
      <c r="Y11" s="37">
        <v>0</v>
      </c>
      <c r="Z11" s="37">
        <v>0</v>
      </c>
      <c r="AA11" s="37">
        <v>0</v>
      </c>
      <c r="AB11" s="37">
        <v>0</v>
      </c>
      <c r="AC11" s="37">
        <v>0</v>
      </c>
      <c r="AD11" s="37">
        <v>0</v>
      </c>
      <c r="AE11" s="37">
        <v>0</v>
      </c>
      <c r="AF11" s="37">
        <v>0</v>
      </c>
      <c r="AG11" s="37">
        <v>0</v>
      </c>
      <c r="AH11" s="30">
        <f t="shared" si="2"/>
        <v>149560</v>
      </c>
      <c r="AI11" s="106"/>
      <c r="AJ11" s="48">
        <v>864</v>
      </c>
      <c r="AT11"/>
    </row>
    <row r="12" spans="1:46" ht="12.75">
      <c r="A12" s="72">
        <v>5</v>
      </c>
      <c r="B12" s="29" t="s">
        <v>58</v>
      </c>
      <c r="C12" s="37">
        <f t="shared" si="0"/>
        <v>49057</v>
      </c>
      <c r="D12" s="29">
        <v>18026</v>
      </c>
      <c r="E12" s="29">
        <v>0</v>
      </c>
      <c r="F12" s="29">
        <v>0</v>
      </c>
      <c r="G12" s="29">
        <v>0</v>
      </c>
      <c r="H12" s="29">
        <v>2</v>
      </c>
      <c r="I12" s="29">
        <v>0</v>
      </c>
      <c r="J12" s="29">
        <v>0</v>
      </c>
      <c r="K12" s="29">
        <f t="shared" si="1"/>
        <v>31029</v>
      </c>
      <c r="L12" s="28">
        <v>0</v>
      </c>
      <c r="M12" s="37">
        <v>0</v>
      </c>
      <c r="N12" s="37">
        <v>0</v>
      </c>
      <c r="O12" s="37">
        <v>0</v>
      </c>
      <c r="P12" s="37">
        <v>31029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37">
        <v>0</v>
      </c>
      <c r="X12" s="37">
        <v>0</v>
      </c>
      <c r="Y12" s="37">
        <v>0</v>
      </c>
      <c r="Z12" s="37">
        <v>0</v>
      </c>
      <c r="AA12" s="37">
        <v>0</v>
      </c>
      <c r="AB12" s="37">
        <v>0</v>
      </c>
      <c r="AC12" s="37">
        <v>0</v>
      </c>
      <c r="AD12" s="37">
        <v>0</v>
      </c>
      <c r="AE12" s="37">
        <v>0</v>
      </c>
      <c r="AF12" s="37">
        <v>0</v>
      </c>
      <c r="AG12" s="37">
        <v>0</v>
      </c>
      <c r="AH12" s="30">
        <f t="shared" si="2"/>
        <v>31029</v>
      </c>
      <c r="AI12" s="106"/>
      <c r="AJ12" s="48">
        <v>0</v>
      </c>
      <c r="AT12"/>
    </row>
    <row r="13" spans="1:46" ht="12.75">
      <c r="A13" s="72">
        <v>6</v>
      </c>
      <c r="B13" s="29" t="s">
        <v>59</v>
      </c>
      <c r="C13" s="37">
        <f t="shared" si="0"/>
        <v>15462</v>
      </c>
      <c r="D13" s="29">
        <v>0</v>
      </c>
      <c r="E13" s="29">
        <v>0</v>
      </c>
      <c r="F13" s="29">
        <v>433</v>
      </c>
      <c r="G13" s="29">
        <v>0</v>
      </c>
      <c r="H13" s="29">
        <v>0</v>
      </c>
      <c r="I13" s="29">
        <v>105</v>
      </c>
      <c r="J13" s="29">
        <v>28</v>
      </c>
      <c r="K13" s="29">
        <f t="shared" si="1"/>
        <v>14896</v>
      </c>
      <c r="L13" s="28">
        <v>0</v>
      </c>
      <c r="M13" s="37">
        <v>0</v>
      </c>
      <c r="N13" s="37">
        <v>0</v>
      </c>
      <c r="O13" s="37">
        <v>0</v>
      </c>
      <c r="P13" s="37">
        <v>0</v>
      </c>
      <c r="Q13" s="37">
        <v>14304</v>
      </c>
      <c r="R13" s="37">
        <v>0</v>
      </c>
      <c r="S13" s="37">
        <v>0</v>
      </c>
      <c r="T13" s="37">
        <v>0</v>
      </c>
      <c r="U13" s="37">
        <v>0</v>
      </c>
      <c r="V13" s="37">
        <v>0</v>
      </c>
      <c r="W13" s="37">
        <v>0</v>
      </c>
      <c r="X13" s="37">
        <v>0</v>
      </c>
      <c r="Y13" s="37">
        <v>0</v>
      </c>
      <c r="Z13" s="37">
        <v>0</v>
      </c>
      <c r="AA13" s="37">
        <v>0</v>
      </c>
      <c r="AB13" s="37">
        <v>0</v>
      </c>
      <c r="AC13" s="37">
        <v>0</v>
      </c>
      <c r="AD13" s="37">
        <v>0</v>
      </c>
      <c r="AE13" s="37">
        <v>0</v>
      </c>
      <c r="AF13" s="37">
        <v>0</v>
      </c>
      <c r="AG13" s="37">
        <v>0</v>
      </c>
      <c r="AH13" s="30">
        <f t="shared" si="2"/>
        <v>14304</v>
      </c>
      <c r="AI13" s="106"/>
      <c r="AJ13" s="48">
        <v>592</v>
      </c>
      <c r="AT13"/>
    </row>
    <row r="14" spans="1:46" ht="12.75">
      <c r="A14" s="72">
        <v>7</v>
      </c>
      <c r="B14" s="29" t="s">
        <v>60</v>
      </c>
      <c r="C14" s="37">
        <f t="shared" si="0"/>
        <v>813882</v>
      </c>
      <c r="D14" s="29">
        <v>88941</v>
      </c>
      <c r="E14" s="29">
        <v>0</v>
      </c>
      <c r="F14" s="29">
        <v>26730</v>
      </c>
      <c r="G14" s="29">
        <v>0</v>
      </c>
      <c r="H14" s="29">
        <v>50316</v>
      </c>
      <c r="I14" s="29">
        <v>0</v>
      </c>
      <c r="J14" s="29">
        <v>2940</v>
      </c>
      <c r="K14" s="29">
        <f t="shared" si="1"/>
        <v>644955</v>
      </c>
      <c r="L14" s="28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615094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37">
        <v>0</v>
      </c>
      <c r="AC14" s="37">
        <v>0</v>
      </c>
      <c r="AD14" s="37">
        <v>0</v>
      </c>
      <c r="AE14" s="37">
        <v>0</v>
      </c>
      <c r="AF14" s="37">
        <v>0</v>
      </c>
      <c r="AG14" s="37">
        <v>0</v>
      </c>
      <c r="AH14" s="30">
        <f t="shared" si="2"/>
        <v>615094</v>
      </c>
      <c r="AI14" s="106"/>
      <c r="AJ14" s="48">
        <v>29861</v>
      </c>
      <c r="AT14"/>
    </row>
    <row r="15" spans="1:46" ht="12.75">
      <c r="A15" s="72">
        <v>8</v>
      </c>
      <c r="B15" s="29" t="s">
        <v>61</v>
      </c>
      <c r="C15" s="37">
        <f t="shared" si="0"/>
        <v>929383</v>
      </c>
      <c r="D15" s="29">
        <v>127558</v>
      </c>
      <c r="E15" s="29">
        <v>0</v>
      </c>
      <c r="F15" s="29">
        <v>84639</v>
      </c>
      <c r="G15" s="29">
        <v>0</v>
      </c>
      <c r="H15" s="29">
        <v>12427</v>
      </c>
      <c r="I15" s="29">
        <v>0</v>
      </c>
      <c r="J15" s="29">
        <v>42281</v>
      </c>
      <c r="K15" s="29">
        <f t="shared" si="1"/>
        <v>662478</v>
      </c>
      <c r="L15" s="28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122145</v>
      </c>
      <c r="T15" s="37">
        <v>0</v>
      </c>
      <c r="U15" s="37">
        <v>-2</v>
      </c>
      <c r="V15" s="37">
        <v>-27</v>
      </c>
      <c r="W15" s="37">
        <v>0</v>
      </c>
      <c r="X15" s="37">
        <v>0</v>
      </c>
      <c r="Y15" s="37">
        <v>0</v>
      </c>
      <c r="Z15" s="37">
        <v>299</v>
      </c>
      <c r="AA15" s="37">
        <v>0</v>
      </c>
      <c r="AB15" s="37">
        <v>0</v>
      </c>
      <c r="AC15" s="37">
        <v>0</v>
      </c>
      <c r="AD15" s="37">
        <v>0</v>
      </c>
      <c r="AE15" s="37">
        <v>0</v>
      </c>
      <c r="AF15" s="37">
        <v>0</v>
      </c>
      <c r="AG15" s="37">
        <v>0</v>
      </c>
      <c r="AH15" s="30">
        <f t="shared" si="2"/>
        <v>122415</v>
      </c>
      <c r="AI15" s="106"/>
      <c r="AJ15" s="48">
        <v>540063</v>
      </c>
      <c r="AT15"/>
    </row>
    <row r="16" spans="1:46" ht="12.75">
      <c r="A16" s="72">
        <v>9</v>
      </c>
      <c r="B16" s="29" t="s">
        <v>62</v>
      </c>
      <c r="C16" s="37">
        <f t="shared" si="0"/>
        <v>27120</v>
      </c>
      <c r="D16" s="29">
        <v>0</v>
      </c>
      <c r="E16" s="29">
        <v>0</v>
      </c>
      <c r="F16" s="29">
        <v>2815</v>
      </c>
      <c r="G16" s="29">
        <v>0</v>
      </c>
      <c r="H16" s="29">
        <v>0</v>
      </c>
      <c r="I16" s="29">
        <v>0</v>
      </c>
      <c r="J16" s="29">
        <v>19</v>
      </c>
      <c r="K16" s="29">
        <f t="shared" si="1"/>
        <v>24286</v>
      </c>
      <c r="L16" s="28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24097</v>
      </c>
      <c r="U16" s="37">
        <v>0</v>
      </c>
      <c r="V16" s="37">
        <v>0</v>
      </c>
      <c r="W16" s="37">
        <v>0</v>
      </c>
      <c r="X16" s="37">
        <v>0</v>
      </c>
      <c r="Y16" s="37">
        <v>0</v>
      </c>
      <c r="Z16" s="37">
        <v>0</v>
      </c>
      <c r="AA16" s="37">
        <v>0</v>
      </c>
      <c r="AB16" s="37">
        <v>0</v>
      </c>
      <c r="AC16" s="37">
        <v>0</v>
      </c>
      <c r="AD16" s="37">
        <v>0</v>
      </c>
      <c r="AE16" s="37">
        <v>0</v>
      </c>
      <c r="AF16" s="37">
        <v>0</v>
      </c>
      <c r="AG16" s="37">
        <v>0</v>
      </c>
      <c r="AH16" s="30">
        <f t="shared" si="2"/>
        <v>24097</v>
      </c>
      <c r="AI16" s="106"/>
      <c r="AJ16" s="48">
        <v>189</v>
      </c>
      <c r="AT16"/>
    </row>
    <row r="17" spans="1:46" ht="12.75">
      <c r="A17" s="72">
        <v>10</v>
      </c>
      <c r="B17" s="29" t="s">
        <v>63</v>
      </c>
      <c r="C17" s="37">
        <f t="shared" si="0"/>
        <v>212561</v>
      </c>
      <c r="D17" s="29">
        <v>0</v>
      </c>
      <c r="E17" s="29">
        <v>0</v>
      </c>
      <c r="F17" s="29">
        <v>13111</v>
      </c>
      <c r="G17" s="29">
        <v>0</v>
      </c>
      <c r="H17" s="29">
        <v>0</v>
      </c>
      <c r="I17" s="29">
        <v>0</v>
      </c>
      <c r="J17" s="29">
        <v>38</v>
      </c>
      <c r="K17" s="29">
        <f t="shared" si="1"/>
        <v>199412</v>
      </c>
      <c r="L17" s="28">
        <v>0</v>
      </c>
      <c r="M17" s="37">
        <v>314</v>
      </c>
      <c r="N17" s="37">
        <v>0</v>
      </c>
      <c r="O17" s="37">
        <v>0</v>
      </c>
      <c r="P17" s="37">
        <v>0</v>
      </c>
      <c r="Q17" s="37">
        <v>0</v>
      </c>
      <c r="R17" s="37">
        <v>140</v>
      </c>
      <c r="S17" s="37">
        <v>505</v>
      </c>
      <c r="T17" s="37">
        <v>51</v>
      </c>
      <c r="U17" s="37">
        <v>197499</v>
      </c>
      <c r="V17" s="37">
        <v>72</v>
      </c>
      <c r="W17" s="37">
        <v>470</v>
      </c>
      <c r="X17" s="37">
        <v>0</v>
      </c>
      <c r="Y17" s="37">
        <v>-9</v>
      </c>
      <c r="Z17" s="37">
        <v>0</v>
      </c>
      <c r="AA17" s="37">
        <v>0</v>
      </c>
      <c r="AB17" s="37">
        <v>0</v>
      </c>
      <c r="AC17" s="37">
        <v>0</v>
      </c>
      <c r="AD17" s="37">
        <v>0</v>
      </c>
      <c r="AE17" s="37">
        <v>0</v>
      </c>
      <c r="AF17" s="37">
        <v>0</v>
      </c>
      <c r="AG17" s="37">
        <v>0</v>
      </c>
      <c r="AH17" s="30">
        <f t="shared" si="2"/>
        <v>199042</v>
      </c>
      <c r="AI17" s="106"/>
      <c r="AJ17" s="48">
        <v>370</v>
      </c>
      <c r="AT17"/>
    </row>
    <row r="18" spans="1:46" ht="12.75">
      <c r="A18" s="72">
        <v>11</v>
      </c>
      <c r="B18" s="29" t="s">
        <v>64</v>
      </c>
      <c r="C18" s="37">
        <f t="shared" si="0"/>
        <v>4854</v>
      </c>
      <c r="D18" s="29">
        <v>-319084</v>
      </c>
      <c r="E18" s="29">
        <v>0</v>
      </c>
      <c r="F18" s="29">
        <v>417</v>
      </c>
      <c r="G18" s="29">
        <v>0</v>
      </c>
      <c r="H18" s="29">
        <v>0</v>
      </c>
      <c r="I18" s="29">
        <v>0</v>
      </c>
      <c r="J18" s="29">
        <v>0</v>
      </c>
      <c r="K18" s="29">
        <f t="shared" si="1"/>
        <v>323521</v>
      </c>
      <c r="L18" s="28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-2799</v>
      </c>
      <c r="S18" s="37">
        <v>1182</v>
      </c>
      <c r="T18" s="37">
        <v>0</v>
      </c>
      <c r="U18" s="37">
        <v>39</v>
      </c>
      <c r="V18" s="37">
        <v>318680</v>
      </c>
      <c r="W18" s="37">
        <v>0</v>
      </c>
      <c r="X18" s="37">
        <v>0</v>
      </c>
      <c r="Y18" s="37">
        <v>2521</v>
      </c>
      <c r="Z18" s="37">
        <v>0</v>
      </c>
      <c r="AA18" s="37">
        <v>0</v>
      </c>
      <c r="AB18" s="37">
        <v>3898</v>
      </c>
      <c r="AC18" s="37">
        <v>0</v>
      </c>
      <c r="AD18" s="37">
        <v>0</v>
      </c>
      <c r="AE18" s="37">
        <v>0</v>
      </c>
      <c r="AF18" s="37">
        <v>0</v>
      </c>
      <c r="AG18" s="37">
        <v>0</v>
      </c>
      <c r="AH18" s="30">
        <f t="shared" si="2"/>
        <v>323521</v>
      </c>
      <c r="AI18" s="106"/>
      <c r="AJ18" s="48">
        <v>0</v>
      </c>
      <c r="AT18"/>
    </row>
    <row r="19" spans="1:46" ht="12.75">
      <c r="A19" s="72">
        <v>12</v>
      </c>
      <c r="B19" s="29" t="s">
        <v>65</v>
      </c>
      <c r="C19" s="37">
        <f t="shared" si="0"/>
        <v>340124</v>
      </c>
      <c r="D19" s="29">
        <v>0</v>
      </c>
      <c r="E19" s="29">
        <v>0</v>
      </c>
      <c r="F19" s="29">
        <v>12579</v>
      </c>
      <c r="G19" s="29">
        <v>0</v>
      </c>
      <c r="H19" s="29">
        <v>0</v>
      </c>
      <c r="I19" s="29">
        <v>0</v>
      </c>
      <c r="J19" s="29">
        <v>3174</v>
      </c>
      <c r="K19" s="29">
        <f t="shared" si="1"/>
        <v>324371</v>
      </c>
      <c r="L19" s="28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37">
        <v>0</v>
      </c>
      <c r="W19" s="37">
        <v>174558</v>
      </c>
      <c r="X19" s="37">
        <v>0</v>
      </c>
      <c r="Y19" s="37">
        <v>0</v>
      </c>
      <c r="Z19" s="37">
        <v>0</v>
      </c>
      <c r="AA19" s="37">
        <v>0</v>
      </c>
      <c r="AB19" s="37">
        <v>0</v>
      </c>
      <c r="AC19" s="37">
        <v>0</v>
      </c>
      <c r="AD19" s="37">
        <v>0</v>
      </c>
      <c r="AE19" s="37">
        <v>0</v>
      </c>
      <c r="AF19" s="37">
        <v>0</v>
      </c>
      <c r="AG19" s="37">
        <v>0</v>
      </c>
      <c r="AH19" s="30">
        <f t="shared" si="2"/>
        <v>174558</v>
      </c>
      <c r="AI19" s="106"/>
      <c r="AJ19" s="48">
        <v>149813</v>
      </c>
      <c r="AT19"/>
    </row>
    <row r="20" spans="1:46" ht="12.75">
      <c r="A20" s="72">
        <v>13</v>
      </c>
      <c r="B20" s="29" t="s">
        <v>66</v>
      </c>
      <c r="C20" s="37">
        <f t="shared" si="0"/>
        <v>149464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f t="shared" si="1"/>
        <v>149464</v>
      </c>
      <c r="L20" s="28">
        <v>0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  <c r="R20" s="37">
        <v>0</v>
      </c>
      <c r="S20" s="37">
        <v>0</v>
      </c>
      <c r="T20" s="37">
        <v>0</v>
      </c>
      <c r="U20" s="37">
        <v>0</v>
      </c>
      <c r="V20" s="37">
        <v>0</v>
      </c>
      <c r="W20" s="37">
        <v>0</v>
      </c>
      <c r="X20" s="37">
        <v>146201</v>
      </c>
      <c r="Y20" s="37">
        <v>0</v>
      </c>
      <c r="Z20" s="37">
        <v>0</v>
      </c>
      <c r="AA20" s="37">
        <v>0</v>
      </c>
      <c r="AB20" s="37">
        <v>0</v>
      </c>
      <c r="AC20" s="37">
        <v>0</v>
      </c>
      <c r="AD20" s="37">
        <v>0</v>
      </c>
      <c r="AE20" s="37">
        <v>0</v>
      </c>
      <c r="AF20" s="37">
        <v>0</v>
      </c>
      <c r="AG20" s="37">
        <v>0</v>
      </c>
      <c r="AH20" s="30">
        <f t="shared" si="2"/>
        <v>146201</v>
      </c>
      <c r="AI20" s="106"/>
      <c r="AJ20" s="48">
        <v>3263</v>
      </c>
      <c r="AT20"/>
    </row>
    <row r="21" spans="1:46" ht="12.75">
      <c r="A21" s="72">
        <v>14</v>
      </c>
      <c r="B21" s="29" t="s">
        <v>67</v>
      </c>
      <c r="C21" s="37">
        <f t="shared" si="0"/>
        <v>499452</v>
      </c>
      <c r="D21" s="29">
        <v>0</v>
      </c>
      <c r="E21" s="29">
        <v>0</v>
      </c>
      <c r="F21" s="29">
        <v>3023</v>
      </c>
      <c r="G21" s="29">
        <v>0</v>
      </c>
      <c r="H21" s="29">
        <v>0</v>
      </c>
      <c r="I21" s="29">
        <v>0</v>
      </c>
      <c r="J21" s="29">
        <v>0</v>
      </c>
      <c r="K21" s="29">
        <f t="shared" si="1"/>
        <v>496429</v>
      </c>
      <c r="L21" s="28">
        <v>0</v>
      </c>
      <c r="M21" s="37">
        <v>3920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37">
        <v>0</v>
      </c>
      <c r="U21" s="37">
        <v>0</v>
      </c>
      <c r="V21" s="37">
        <v>527</v>
      </c>
      <c r="W21" s="37">
        <v>0</v>
      </c>
      <c r="X21" s="37">
        <v>708</v>
      </c>
      <c r="Y21" s="37">
        <v>453409</v>
      </c>
      <c r="Z21" s="37">
        <v>1302</v>
      </c>
      <c r="AA21" s="37">
        <v>2083</v>
      </c>
      <c r="AB21" s="37">
        <v>37</v>
      </c>
      <c r="AC21" s="37">
        <v>3</v>
      </c>
      <c r="AD21" s="37">
        <v>0</v>
      </c>
      <c r="AE21" s="37">
        <v>0</v>
      </c>
      <c r="AF21" s="37">
        <v>0</v>
      </c>
      <c r="AG21" s="37">
        <v>0</v>
      </c>
      <c r="AH21" s="30">
        <f t="shared" si="2"/>
        <v>461989</v>
      </c>
      <c r="AI21" s="106"/>
      <c r="AJ21" s="48">
        <v>34440</v>
      </c>
      <c r="AT21"/>
    </row>
    <row r="22" spans="1:46" ht="12.75">
      <c r="A22" s="72">
        <v>15</v>
      </c>
      <c r="B22" s="29" t="s">
        <v>68</v>
      </c>
      <c r="C22" s="37">
        <f t="shared" si="0"/>
        <v>272537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f t="shared" si="1"/>
        <v>272537</v>
      </c>
      <c r="L22" s="28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7">
        <v>272478</v>
      </c>
      <c r="AA22" s="37">
        <v>58</v>
      </c>
      <c r="AB22" s="37">
        <v>1</v>
      </c>
      <c r="AC22" s="37">
        <v>0</v>
      </c>
      <c r="AD22" s="37">
        <v>0</v>
      </c>
      <c r="AE22" s="37">
        <v>0</v>
      </c>
      <c r="AF22" s="37">
        <v>0</v>
      </c>
      <c r="AG22" s="37">
        <v>0</v>
      </c>
      <c r="AH22" s="30">
        <f t="shared" si="2"/>
        <v>272537</v>
      </c>
      <c r="AI22" s="106"/>
      <c r="AJ22" s="48">
        <v>0</v>
      </c>
      <c r="AT22"/>
    </row>
    <row r="23" spans="1:46" ht="12.75">
      <c r="A23" s="72">
        <v>16</v>
      </c>
      <c r="B23" s="29" t="s">
        <v>69</v>
      </c>
      <c r="C23" s="37">
        <f t="shared" si="0"/>
        <v>197990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f t="shared" si="1"/>
        <v>197990</v>
      </c>
      <c r="L23" s="28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7">
        <v>0</v>
      </c>
      <c r="T23" s="37">
        <v>0</v>
      </c>
      <c r="U23" s="37">
        <v>0</v>
      </c>
      <c r="V23" s="37">
        <v>0</v>
      </c>
      <c r="W23" s="37">
        <v>0</v>
      </c>
      <c r="X23" s="37">
        <v>0</v>
      </c>
      <c r="Y23" s="37">
        <v>0</v>
      </c>
      <c r="Z23" s="37">
        <v>0</v>
      </c>
      <c r="AA23" s="37">
        <v>197990</v>
      </c>
      <c r="AB23" s="37">
        <v>0</v>
      </c>
      <c r="AC23" s="37">
        <v>0</v>
      </c>
      <c r="AD23" s="37">
        <v>0</v>
      </c>
      <c r="AE23" s="37">
        <v>0</v>
      </c>
      <c r="AF23" s="37">
        <v>0</v>
      </c>
      <c r="AG23" s="37">
        <v>0</v>
      </c>
      <c r="AH23" s="30">
        <f t="shared" si="2"/>
        <v>197990</v>
      </c>
      <c r="AI23" s="106"/>
      <c r="AJ23" s="48">
        <v>0</v>
      </c>
      <c r="AT23"/>
    </row>
    <row r="24" spans="1:46" ht="12.75">
      <c r="A24" s="72">
        <v>17</v>
      </c>
      <c r="B24" s="29" t="s">
        <v>70</v>
      </c>
      <c r="C24" s="37">
        <f t="shared" si="0"/>
        <v>71849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f t="shared" si="1"/>
        <v>71849</v>
      </c>
      <c r="L24" s="28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  <c r="T24" s="37">
        <v>0</v>
      </c>
      <c r="U24" s="37">
        <v>0</v>
      </c>
      <c r="V24" s="37">
        <v>0</v>
      </c>
      <c r="W24" s="37">
        <v>0</v>
      </c>
      <c r="X24" s="37">
        <v>0</v>
      </c>
      <c r="Y24" s="37">
        <v>0</v>
      </c>
      <c r="Z24" s="37">
        <v>102</v>
      </c>
      <c r="AA24" s="37">
        <v>7</v>
      </c>
      <c r="AB24" s="37">
        <v>71740</v>
      </c>
      <c r="AC24" s="37">
        <v>0</v>
      </c>
      <c r="AD24" s="37">
        <v>0</v>
      </c>
      <c r="AE24" s="37">
        <v>0</v>
      </c>
      <c r="AF24" s="37">
        <v>0</v>
      </c>
      <c r="AG24" s="37">
        <v>0</v>
      </c>
      <c r="AH24" s="30">
        <f t="shared" si="2"/>
        <v>71849</v>
      </c>
      <c r="AI24" s="106"/>
      <c r="AJ24" s="48">
        <v>0</v>
      </c>
      <c r="AT24"/>
    </row>
    <row r="25" spans="1:46" ht="12.75">
      <c r="A25" s="72">
        <v>18</v>
      </c>
      <c r="B25" s="29" t="s">
        <v>71</v>
      </c>
      <c r="C25" s="37">
        <f t="shared" si="0"/>
        <v>152987</v>
      </c>
      <c r="D25" s="29">
        <v>0</v>
      </c>
      <c r="E25" s="29">
        <v>0</v>
      </c>
      <c r="F25" s="29">
        <v>329</v>
      </c>
      <c r="G25" s="29">
        <v>0</v>
      </c>
      <c r="H25" s="29">
        <v>70</v>
      </c>
      <c r="I25" s="29">
        <v>0</v>
      </c>
      <c r="J25" s="29">
        <v>0</v>
      </c>
      <c r="K25" s="29">
        <f t="shared" si="1"/>
        <v>152588</v>
      </c>
      <c r="L25" s="28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37">
        <v>0</v>
      </c>
      <c r="U25" s="37">
        <v>0</v>
      </c>
      <c r="V25" s="37">
        <v>0</v>
      </c>
      <c r="W25" s="37">
        <v>0</v>
      </c>
      <c r="X25" s="37">
        <v>0</v>
      </c>
      <c r="Y25" s="37">
        <v>0</v>
      </c>
      <c r="Z25" s="37">
        <v>0</v>
      </c>
      <c r="AA25" s="37">
        <v>0</v>
      </c>
      <c r="AB25" s="37">
        <v>0</v>
      </c>
      <c r="AC25" s="37">
        <v>152588</v>
      </c>
      <c r="AD25" s="37">
        <v>0</v>
      </c>
      <c r="AE25" s="37">
        <v>0</v>
      </c>
      <c r="AF25" s="37">
        <v>0</v>
      </c>
      <c r="AG25" s="37">
        <v>0</v>
      </c>
      <c r="AH25" s="30">
        <f t="shared" si="2"/>
        <v>152588</v>
      </c>
      <c r="AI25" s="106"/>
      <c r="AJ25" s="48">
        <v>0</v>
      </c>
      <c r="AT25"/>
    </row>
    <row r="26" spans="1:46" ht="12.75">
      <c r="A26" s="72">
        <v>19</v>
      </c>
      <c r="B26" s="29" t="s">
        <v>72</v>
      </c>
      <c r="C26" s="37">
        <f t="shared" si="0"/>
        <v>10551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f t="shared" si="1"/>
        <v>10551</v>
      </c>
      <c r="L26" s="28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37">
        <v>0</v>
      </c>
      <c r="U26" s="37">
        <v>0</v>
      </c>
      <c r="V26" s="37">
        <v>0</v>
      </c>
      <c r="W26" s="37">
        <v>0</v>
      </c>
      <c r="X26" s="37">
        <v>0</v>
      </c>
      <c r="Y26" s="37">
        <v>0</v>
      </c>
      <c r="Z26" s="37">
        <v>0</v>
      </c>
      <c r="AA26" s="37">
        <v>0</v>
      </c>
      <c r="AB26" s="37">
        <v>0</v>
      </c>
      <c r="AC26" s="37">
        <v>0</v>
      </c>
      <c r="AD26" s="37">
        <v>10551</v>
      </c>
      <c r="AE26" s="37">
        <v>0</v>
      </c>
      <c r="AF26" s="37">
        <v>0</v>
      </c>
      <c r="AG26" s="37">
        <v>0</v>
      </c>
      <c r="AH26" s="30">
        <f t="shared" si="2"/>
        <v>10551</v>
      </c>
      <c r="AI26" s="106"/>
      <c r="AJ26" s="48">
        <v>0</v>
      </c>
      <c r="AT26"/>
    </row>
    <row r="27" spans="1:46" ht="12.75">
      <c r="A27" s="72">
        <v>20</v>
      </c>
      <c r="B27" s="29" t="s">
        <v>73</v>
      </c>
      <c r="C27" s="37">
        <f t="shared" si="0"/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f t="shared" si="1"/>
        <v>0</v>
      </c>
      <c r="L27" s="28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37">
        <v>0</v>
      </c>
      <c r="U27" s="37">
        <v>0</v>
      </c>
      <c r="V27" s="37">
        <v>0</v>
      </c>
      <c r="W27" s="37">
        <v>0</v>
      </c>
      <c r="X27" s="37">
        <v>0</v>
      </c>
      <c r="Y27" s="37">
        <v>0</v>
      </c>
      <c r="Z27" s="37">
        <v>0</v>
      </c>
      <c r="AA27" s="37">
        <v>0</v>
      </c>
      <c r="AB27" s="37">
        <v>0</v>
      </c>
      <c r="AC27" s="37">
        <v>0</v>
      </c>
      <c r="AD27" s="37">
        <v>0</v>
      </c>
      <c r="AE27" s="37">
        <v>0</v>
      </c>
      <c r="AF27" s="37">
        <v>0</v>
      </c>
      <c r="AG27" s="37">
        <v>0</v>
      </c>
      <c r="AH27" s="30">
        <f t="shared" si="2"/>
        <v>0</v>
      </c>
      <c r="AI27" s="106"/>
      <c r="AJ27" s="48">
        <v>0</v>
      </c>
      <c r="AT27"/>
    </row>
    <row r="28" spans="1:46" ht="12.75">
      <c r="A28" s="72">
        <v>21</v>
      </c>
      <c r="B28" s="29" t="s">
        <v>74</v>
      </c>
      <c r="C28" s="37">
        <f t="shared" si="0"/>
        <v>68805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f t="shared" si="1"/>
        <v>68805</v>
      </c>
      <c r="L28" s="28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  <c r="S28" s="37">
        <v>0</v>
      </c>
      <c r="T28" s="37">
        <v>0</v>
      </c>
      <c r="U28" s="37">
        <v>0</v>
      </c>
      <c r="V28" s="37">
        <v>0</v>
      </c>
      <c r="W28" s="37">
        <v>0</v>
      </c>
      <c r="X28" s="37">
        <v>0</v>
      </c>
      <c r="Y28" s="37">
        <v>0</v>
      </c>
      <c r="Z28" s="37">
        <v>0</v>
      </c>
      <c r="AA28" s="37">
        <v>0</v>
      </c>
      <c r="AB28" s="37">
        <v>0</v>
      </c>
      <c r="AC28" s="37">
        <v>0</v>
      </c>
      <c r="AD28" s="37">
        <v>0</v>
      </c>
      <c r="AE28" s="37">
        <v>0</v>
      </c>
      <c r="AF28" s="37">
        <v>0</v>
      </c>
      <c r="AG28" s="37">
        <v>0</v>
      </c>
      <c r="AH28" s="30">
        <f t="shared" si="2"/>
        <v>0</v>
      </c>
      <c r="AI28" s="106"/>
      <c r="AJ28" s="48">
        <v>68805</v>
      </c>
      <c r="AT28"/>
    </row>
    <row r="29" spans="1:46" ht="13.5" thickBot="1">
      <c r="A29" s="73">
        <v>999</v>
      </c>
      <c r="B29" s="29" t="s">
        <v>75</v>
      </c>
      <c r="C29" s="37">
        <f t="shared" si="0"/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f t="shared" si="1"/>
        <v>0</v>
      </c>
      <c r="L29" s="28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37">
        <v>0</v>
      </c>
      <c r="T29" s="37">
        <v>0</v>
      </c>
      <c r="U29" s="37">
        <v>0</v>
      </c>
      <c r="V29" s="37">
        <v>0</v>
      </c>
      <c r="W29" s="37">
        <v>0</v>
      </c>
      <c r="X29" s="37">
        <v>0</v>
      </c>
      <c r="Y29" s="37">
        <v>0</v>
      </c>
      <c r="Z29" s="37">
        <v>0</v>
      </c>
      <c r="AA29" s="37">
        <v>0</v>
      </c>
      <c r="AB29" s="37">
        <v>0</v>
      </c>
      <c r="AC29" s="37">
        <v>0</v>
      </c>
      <c r="AD29" s="37">
        <v>0</v>
      </c>
      <c r="AE29" s="37">
        <v>0</v>
      </c>
      <c r="AF29" s="37">
        <v>0</v>
      </c>
      <c r="AG29" s="37">
        <v>0</v>
      </c>
      <c r="AH29" s="30">
        <f t="shared" si="2"/>
        <v>0</v>
      </c>
      <c r="AI29" s="49"/>
      <c r="AJ29" s="56">
        <v>0</v>
      </c>
      <c r="AT29"/>
    </row>
    <row r="30" spans="1:47" s="15" customFormat="1" ht="21.75" customHeight="1" thickBot="1" thickTop="1">
      <c r="A30" s="74"/>
      <c r="B30" s="31">
        <f>SUM(B8:B29)</f>
        <v>0</v>
      </c>
      <c r="C30" s="38">
        <f>SUM(C8:C29)</f>
        <v>5219274</v>
      </c>
      <c r="D30" s="38">
        <f>SUM(D8:D29)</f>
        <v>0</v>
      </c>
      <c r="E30" s="38">
        <f aca="true" t="shared" si="3" ref="E30:AJ30">SUM(E8:E29)</f>
        <v>0</v>
      </c>
      <c r="F30" s="38">
        <f t="shared" si="3"/>
        <v>156269</v>
      </c>
      <c r="G30" s="38">
        <f t="shared" si="3"/>
        <v>0</v>
      </c>
      <c r="H30" s="38">
        <f t="shared" si="3"/>
        <v>62861</v>
      </c>
      <c r="I30" s="38">
        <f t="shared" si="3"/>
        <v>105</v>
      </c>
      <c r="J30" s="38">
        <f t="shared" si="3"/>
        <v>49348</v>
      </c>
      <c r="K30" s="87">
        <f t="shared" si="3"/>
        <v>4950691</v>
      </c>
      <c r="L30" s="31">
        <f t="shared" si="3"/>
        <v>919443</v>
      </c>
      <c r="M30" s="31">
        <f t="shared" si="3"/>
        <v>151976</v>
      </c>
      <c r="N30" s="31">
        <f t="shared" si="3"/>
        <v>24070</v>
      </c>
      <c r="O30" s="31">
        <f t="shared" si="3"/>
        <v>149560</v>
      </c>
      <c r="P30" s="31">
        <f t="shared" si="3"/>
        <v>31029</v>
      </c>
      <c r="Q30" s="31">
        <f t="shared" si="3"/>
        <v>14304</v>
      </c>
      <c r="R30" s="31">
        <f t="shared" si="3"/>
        <v>612435</v>
      </c>
      <c r="S30" s="31">
        <f t="shared" si="3"/>
        <v>123832</v>
      </c>
      <c r="T30" s="31">
        <f t="shared" si="3"/>
        <v>24148</v>
      </c>
      <c r="U30" s="31">
        <f t="shared" si="3"/>
        <v>197536</v>
      </c>
      <c r="V30" s="31">
        <f t="shared" si="3"/>
        <v>319252</v>
      </c>
      <c r="W30" s="31">
        <f t="shared" si="3"/>
        <v>175028</v>
      </c>
      <c r="X30" s="31">
        <f t="shared" si="3"/>
        <v>146909</v>
      </c>
      <c r="Y30" s="31">
        <f t="shared" si="3"/>
        <v>455921</v>
      </c>
      <c r="Z30" s="31">
        <f t="shared" si="3"/>
        <v>274181</v>
      </c>
      <c r="AA30" s="31">
        <f t="shared" si="3"/>
        <v>200138</v>
      </c>
      <c r="AB30" s="31">
        <f t="shared" si="3"/>
        <v>75676</v>
      </c>
      <c r="AC30" s="31">
        <f t="shared" si="3"/>
        <v>152591</v>
      </c>
      <c r="AD30" s="31">
        <f t="shared" si="3"/>
        <v>10551</v>
      </c>
      <c r="AE30" s="31">
        <f t="shared" si="3"/>
        <v>0</v>
      </c>
      <c r="AF30" s="31">
        <f t="shared" si="3"/>
        <v>0</v>
      </c>
      <c r="AG30" s="31">
        <f t="shared" si="3"/>
        <v>0</v>
      </c>
      <c r="AH30" s="31">
        <f t="shared" si="3"/>
        <v>4058580</v>
      </c>
      <c r="AI30" s="88">
        <f t="shared" si="3"/>
        <v>0</v>
      </c>
      <c r="AJ30" s="87">
        <f t="shared" si="3"/>
        <v>892111</v>
      </c>
      <c r="AK30"/>
      <c r="AL30"/>
      <c r="AM30"/>
      <c r="AN30"/>
      <c r="AO30"/>
      <c r="AP30"/>
      <c r="AQ30"/>
      <c r="AR30"/>
      <c r="AS30" s="14"/>
      <c r="AT30" s="14"/>
      <c r="AU30" s="14"/>
    </row>
    <row r="31" spans="2:46" s="15" customFormat="1" ht="21.75" customHeight="1" thickBot="1" thickTop="1"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4"/>
      <c r="AR31" s="14"/>
      <c r="AS31" s="14"/>
      <c r="AT31" s="14"/>
    </row>
    <row r="32" spans="12:46" ht="14.25" thickBot="1" thickTop="1">
      <c r="L32" s="79" t="s">
        <v>16</v>
      </c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42"/>
      <c r="AI32"/>
      <c r="AS32" s="25"/>
      <c r="AT32"/>
    </row>
    <row r="33" spans="1:46" ht="78" thickBot="1" thickTop="1">
      <c r="A33" s="71" t="s">
        <v>17</v>
      </c>
      <c r="B33" s="78"/>
      <c r="C33" s="6" t="s">
        <v>18</v>
      </c>
      <c r="D33" s="6" t="s">
        <v>5</v>
      </c>
      <c r="E33" s="6" t="s">
        <v>6</v>
      </c>
      <c r="F33" s="6" t="s">
        <v>7</v>
      </c>
      <c r="G33" s="6" t="s">
        <v>8</v>
      </c>
      <c r="H33" s="6" t="s">
        <v>9</v>
      </c>
      <c r="I33" s="6" t="s">
        <v>10</v>
      </c>
      <c r="J33" s="39" t="s">
        <v>11</v>
      </c>
      <c r="K33" s="40" t="s">
        <v>12</v>
      </c>
      <c r="L33" s="5" t="s">
        <v>76</v>
      </c>
      <c r="M33" s="34" t="s">
        <v>77</v>
      </c>
      <c r="N33" s="34" t="s">
        <v>78</v>
      </c>
      <c r="O33" s="34" t="s">
        <v>79</v>
      </c>
      <c r="P33" s="34" t="s">
        <v>80</v>
      </c>
      <c r="Q33" s="34" t="s">
        <v>81</v>
      </c>
      <c r="R33" s="34" t="s">
        <v>60</v>
      </c>
      <c r="S33" s="34" t="s">
        <v>61</v>
      </c>
      <c r="T33" s="34" t="s">
        <v>82</v>
      </c>
      <c r="U33" s="34" t="s">
        <v>83</v>
      </c>
      <c r="V33" s="34" t="s">
        <v>84</v>
      </c>
      <c r="W33" s="34" t="s">
        <v>85</v>
      </c>
      <c r="X33" s="34" t="s">
        <v>86</v>
      </c>
      <c r="Y33" s="34" t="s">
        <v>67</v>
      </c>
      <c r="Z33" s="34" t="s">
        <v>87</v>
      </c>
      <c r="AA33" s="34" t="s">
        <v>69</v>
      </c>
      <c r="AB33" s="34" t="s">
        <v>70</v>
      </c>
      <c r="AC33" s="34" t="s">
        <v>71</v>
      </c>
      <c r="AD33" s="34" t="s">
        <v>72</v>
      </c>
      <c r="AE33" s="34" t="s">
        <v>88</v>
      </c>
      <c r="AF33" s="34" t="s">
        <v>74</v>
      </c>
      <c r="AG33" s="34" t="s">
        <v>89</v>
      </c>
      <c r="AH33" s="40" t="s">
        <v>13</v>
      </c>
      <c r="AI33" s="54" t="s">
        <v>19</v>
      </c>
      <c r="AJ33" s="52" t="s">
        <v>20</v>
      </c>
      <c r="AK33" s="58" t="s">
        <v>21</v>
      </c>
      <c r="AL33" s="59"/>
      <c r="AM33" s="60"/>
      <c r="AN33" s="61"/>
      <c r="AO33" s="61"/>
      <c r="AP33" s="61"/>
      <c r="AQ33" s="27" t="s">
        <v>22</v>
      </c>
      <c r="AR33" s="40" t="s">
        <v>23</v>
      </c>
      <c r="AT33"/>
    </row>
    <row r="34" spans="1:46" ht="13.5" thickTop="1">
      <c r="A34" s="18"/>
      <c r="B34" s="76"/>
      <c r="C34" s="35"/>
      <c r="D34" s="22"/>
      <c r="E34" s="22"/>
      <c r="F34" s="22"/>
      <c r="G34" s="22"/>
      <c r="H34" s="22"/>
      <c r="I34" s="22"/>
      <c r="J34" s="22"/>
      <c r="K34" s="22"/>
      <c r="L34" s="21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69"/>
      <c r="AH34" s="10"/>
      <c r="AI34" s="48"/>
      <c r="AJ34" s="47"/>
      <c r="AK34" s="16" t="s">
        <v>24</v>
      </c>
      <c r="AL34" s="62" t="s">
        <v>25</v>
      </c>
      <c r="AM34" s="63"/>
      <c r="AN34" s="64"/>
      <c r="AO34" s="68" t="s">
        <v>26</v>
      </c>
      <c r="AP34" s="65" t="s">
        <v>27</v>
      </c>
      <c r="AQ34" s="22"/>
      <c r="AR34" s="50"/>
      <c r="AT34"/>
    </row>
    <row r="35" spans="1:46" ht="13.5" thickBot="1">
      <c r="A35" s="75"/>
      <c r="B35" s="77"/>
      <c r="C35" s="36"/>
      <c r="D35" s="8"/>
      <c r="E35" s="8"/>
      <c r="F35" s="8"/>
      <c r="G35" s="8"/>
      <c r="H35" s="8"/>
      <c r="I35" s="8"/>
      <c r="J35" s="8"/>
      <c r="K35" s="8"/>
      <c r="L35" s="7">
        <v>1</v>
      </c>
      <c r="M35" s="36">
        <v>2</v>
      </c>
      <c r="N35" s="36">
        <v>3</v>
      </c>
      <c r="O35" s="36">
        <v>4</v>
      </c>
      <c r="P35" s="36">
        <v>5</v>
      </c>
      <c r="Q35" s="36">
        <v>6</v>
      </c>
      <c r="R35" s="36">
        <v>7</v>
      </c>
      <c r="S35" s="36">
        <v>8</v>
      </c>
      <c r="T35" s="36">
        <v>9</v>
      </c>
      <c r="U35" s="36">
        <v>10</v>
      </c>
      <c r="V35" s="36">
        <v>11</v>
      </c>
      <c r="W35" s="36">
        <v>12</v>
      </c>
      <c r="X35" s="36">
        <v>13</v>
      </c>
      <c r="Y35" s="36">
        <v>14</v>
      </c>
      <c r="Z35" s="36">
        <v>15</v>
      </c>
      <c r="AA35" s="36">
        <v>16</v>
      </c>
      <c r="AB35" s="36">
        <v>17</v>
      </c>
      <c r="AC35" s="36">
        <v>18</v>
      </c>
      <c r="AD35" s="36">
        <v>19</v>
      </c>
      <c r="AE35" s="36">
        <v>20</v>
      </c>
      <c r="AF35" s="36">
        <v>21</v>
      </c>
      <c r="AG35" s="36">
        <v>999</v>
      </c>
      <c r="AH35" s="77"/>
      <c r="AI35" s="56"/>
      <c r="AJ35" s="9"/>
      <c r="AK35" s="13" t="s">
        <v>28</v>
      </c>
      <c r="AL35" s="49" t="s">
        <v>29</v>
      </c>
      <c r="AM35" s="23" t="s">
        <v>30</v>
      </c>
      <c r="AN35" s="24" t="s">
        <v>31</v>
      </c>
      <c r="AO35" s="66" t="s">
        <v>32</v>
      </c>
      <c r="AP35" s="66"/>
      <c r="AQ35" s="9"/>
      <c r="AR35" s="56"/>
      <c r="AT35"/>
    </row>
    <row r="36" spans="1:46" ht="13.5" thickTop="1">
      <c r="A36" s="18">
        <v>1</v>
      </c>
      <c r="B36" s="30" t="s">
        <v>54</v>
      </c>
      <c r="C36" s="37">
        <f aca="true" t="shared" si="4" ref="C36:C57">AH36+AJ36+AK36+SUM(AQ36:AR36)</f>
        <v>1060628</v>
      </c>
      <c r="D36" s="29"/>
      <c r="E36" s="29"/>
      <c r="F36" s="29"/>
      <c r="G36" s="29"/>
      <c r="H36" s="29"/>
      <c r="I36" s="29"/>
      <c r="J36" s="29"/>
      <c r="K36" s="29"/>
      <c r="L36" s="28">
        <v>81202</v>
      </c>
      <c r="M36" s="37">
        <v>0</v>
      </c>
      <c r="N36" s="37">
        <v>0</v>
      </c>
      <c r="O36" s="37">
        <v>4539</v>
      </c>
      <c r="P36" s="37">
        <v>0</v>
      </c>
      <c r="Q36" s="37">
        <v>0</v>
      </c>
      <c r="R36" s="37">
        <v>201952</v>
      </c>
      <c r="S36" s="37">
        <v>213</v>
      </c>
      <c r="T36" s="37">
        <v>0</v>
      </c>
      <c r="U36" s="37">
        <v>0</v>
      </c>
      <c r="V36" s="37">
        <v>0</v>
      </c>
      <c r="W36" s="37">
        <v>0</v>
      </c>
      <c r="X36" s="37">
        <v>0</v>
      </c>
      <c r="Y36" s="37">
        <v>17981</v>
      </c>
      <c r="Z36" s="37">
        <v>20</v>
      </c>
      <c r="AA36" s="37">
        <v>0</v>
      </c>
      <c r="AB36" s="37">
        <v>0</v>
      </c>
      <c r="AC36" s="37">
        <v>0</v>
      </c>
      <c r="AD36" s="37">
        <v>0</v>
      </c>
      <c r="AE36" s="37">
        <v>0</v>
      </c>
      <c r="AF36" s="37">
        <v>0</v>
      </c>
      <c r="AG36" s="89">
        <v>0</v>
      </c>
      <c r="AH36" s="90">
        <f>SUM(L36:AG36)</f>
        <v>305907</v>
      </c>
      <c r="AI36" s="30"/>
      <c r="AJ36" s="29">
        <v>115</v>
      </c>
      <c r="AK36" s="81">
        <f>AL36+AO36+AP36</f>
        <v>756756</v>
      </c>
      <c r="AL36" s="28">
        <f>SUM(AM36:AN36)</f>
        <v>756535</v>
      </c>
      <c r="AM36" s="33">
        <v>550925</v>
      </c>
      <c r="AN36" s="29">
        <v>205610</v>
      </c>
      <c r="AO36" s="67">
        <v>221</v>
      </c>
      <c r="AP36" s="67">
        <v>0</v>
      </c>
      <c r="AQ36" s="29">
        <v>0</v>
      </c>
      <c r="AR36" s="30">
        <v>-2150</v>
      </c>
      <c r="AT36"/>
    </row>
    <row r="37" spans="1:46" ht="12.75">
      <c r="A37" s="18">
        <v>2</v>
      </c>
      <c r="B37" s="30" t="s">
        <v>55</v>
      </c>
      <c r="C37" s="37">
        <f t="shared" si="4"/>
        <v>156965</v>
      </c>
      <c r="D37" s="29"/>
      <c r="E37" s="29"/>
      <c r="F37" s="29"/>
      <c r="G37" s="29"/>
      <c r="H37" s="29"/>
      <c r="I37" s="29"/>
      <c r="J37" s="29"/>
      <c r="K37" s="29"/>
      <c r="L37" s="28">
        <v>0</v>
      </c>
      <c r="M37" s="37">
        <v>55914</v>
      </c>
      <c r="N37" s="37">
        <v>0</v>
      </c>
      <c r="O37" s="37">
        <v>0</v>
      </c>
      <c r="P37" s="37">
        <v>0</v>
      </c>
      <c r="Q37" s="37">
        <v>0</v>
      </c>
      <c r="R37" s="37">
        <v>1401</v>
      </c>
      <c r="S37" s="37">
        <v>1710</v>
      </c>
      <c r="T37" s="37">
        <v>0</v>
      </c>
      <c r="U37" s="37">
        <v>0</v>
      </c>
      <c r="V37" s="37">
        <v>0</v>
      </c>
      <c r="W37" s="37">
        <v>0</v>
      </c>
      <c r="X37" s="37">
        <v>0</v>
      </c>
      <c r="Y37" s="37">
        <v>4121</v>
      </c>
      <c r="Z37" s="37">
        <v>0</v>
      </c>
      <c r="AA37" s="37">
        <v>0</v>
      </c>
      <c r="AB37" s="37">
        <v>0</v>
      </c>
      <c r="AC37" s="37">
        <v>0</v>
      </c>
      <c r="AD37" s="37">
        <v>0</v>
      </c>
      <c r="AE37" s="37">
        <v>0</v>
      </c>
      <c r="AF37" s="37">
        <v>0</v>
      </c>
      <c r="AG37" s="89">
        <v>0</v>
      </c>
      <c r="AH37" s="90">
        <f aca="true" t="shared" si="5" ref="AH37:AH57">SUM(L37:AG37)</f>
        <v>63146</v>
      </c>
      <c r="AI37" s="30"/>
      <c r="AJ37" s="29">
        <v>89698</v>
      </c>
      <c r="AK37" s="81">
        <f aca="true" t="shared" si="6" ref="AK37:AK57">AL37+AO37+AP37</f>
        <v>1492</v>
      </c>
      <c r="AL37" s="28">
        <f aca="true" t="shared" si="7" ref="AL37:AL57">SUM(AM37:AN37)</f>
        <v>1492</v>
      </c>
      <c r="AM37" s="33">
        <v>0</v>
      </c>
      <c r="AN37" s="29">
        <v>1492</v>
      </c>
      <c r="AO37" s="67">
        <v>0</v>
      </c>
      <c r="AP37" s="67">
        <v>0</v>
      </c>
      <c r="AQ37" s="29">
        <v>0</v>
      </c>
      <c r="AR37" s="30">
        <v>2629</v>
      </c>
      <c r="AT37"/>
    </row>
    <row r="38" spans="1:46" ht="12.75">
      <c r="A38" s="18">
        <v>3</v>
      </c>
      <c r="B38" s="30" t="s">
        <v>56</v>
      </c>
      <c r="C38" s="37">
        <f t="shared" si="4"/>
        <v>25885</v>
      </c>
      <c r="D38" s="29"/>
      <c r="E38" s="29"/>
      <c r="F38" s="29"/>
      <c r="G38" s="29"/>
      <c r="H38" s="29"/>
      <c r="I38" s="29"/>
      <c r="J38" s="29"/>
      <c r="K38" s="29"/>
      <c r="L38" s="28">
        <v>0</v>
      </c>
      <c r="M38" s="37">
        <v>0</v>
      </c>
      <c r="N38" s="37">
        <v>104</v>
      </c>
      <c r="O38" s="37">
        <v>0</v>
      </c>
      <c r="P38" s="37">
        <v>0</v>
      </c>
      <c r="Q38" s="37">
        <v>0</v>
      </c>
      <c r="R38" s="37">
        <v>0</v>
      </c>
      <c r="S38" s="37">
        <v>589</v>
      </c>
      <c r="T38" s="37">
        <v>0</v>
      </c>
      <c r="U38" s="37">
        <v>3864</v>
      </c>
      <c r="V38" s="37">
        <v>0</v>
      </c>
      <c r="W38" s="37">
        <v>0</v>
      </c>
      <c r="X38" s="37">
        <v>0</v>
      </c>
      <c r="Y38" s="37">
        <v>848</v>
      </c>
      <c r="Z38" s="37">
        <v>0</v>
      </c>
      <c r="AA38" s="37">
        <v>12</v>
      </c>
      <c r="AB38" s="37">
        <v>0</v>
      </c>
      <c r="AC38" s="37">
        <v>203</v>
      </c>
      <c r="AD38" s="37">
        <v>0</v>
      </c>
      <c r="AE38" s="37">
        <v>0</v>
      </c>
      <c r="AF38" s="37">
        <v>0</v>
      </c>
      <c r="AG38" s="89">
        <v>0</v>
      </c>
      <c r="AH38" s="90">
        <f t="shared" si="5"/>
        <v>5620</v>
      </c>
      <c r="AI38" s="30"/>
      <c r="AJ38" s="29">
        <v>18</v>
      </c>
      <c r="AK38" s="81">
        <f t="shared" si="6"/>
        <v>18598</v>
      </c>
      <c r="AL38" s="28">
        <f t="shared" si="7"/>
        <v>18598</v>
      </c>
      <c r="AM38" s="33">
        <v>12865</v>
      </c>
      <c r="AN38" s="29">
        <v>5733</v>
      </c>
      <c r="AO38" s="67">
        <v>0</v>
      </c>
      <c r="AP38" s="67">
        <v>0</v>
      </c>
      <c r="AQ38" s="29">
        <v>1584</v>
      </c>
      <c r="AR38" s="30">
        <v>65</v>
      </c>
      <c r="AT38"/>
    </row>
    <row r="39" spans="1:46" ht="12.75">
      <c r="A39" s="18">
        <v>4</v>
      </c>
      <c r="B39" s="30" t="s">
        <v>57</v>
      </c>
      <c r="C39" s="37">
        <f t="shared" si="4"/>
        <v>159718</v>
      </c>
      <c r="D39" s="29"/>
      <c r="E39" s="29"/>
      <c r="F39" s="29"/>
      <c r="G39" s="29"/>
      <c r="H39" s="29"/>
      <c r="I39" s="29"/>
      <c r="J39" s="29"/>
      <c r="K39" s="29"/>
      <c r="L39" s="28">
        <v>0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  <c r="R39" s="37">
        <v>66138</v>
      </c>
      <c r="S39" s="37">
        <v>921</v>
      </c>
      <c r="T39" s="37">
        <v>0</v>
      </c>
      <c r="U39" s="37">
        <v>0</v>
      </c>
      <c r="V39" s="37">
        <v>0</v>
      </c>
      <c r="W39" s="37">
        <v>0</v>
      </c>
      <c r="X39" s="37">
        <v>0</v>
      </c>
      <c r="Y39" s="37">
        <v>17765</v>
      </c>
      <c r="Z39" s="37">
        <v>0</v>
      </c>
      <c r="AA39" s="37">
        <v>0</v>
      </c>
      <c r="AB39" s="37">
        <v>0</v>
      </c>
      <c r="AC39" s="37">
        <v>0</v>
      </c>
      <c r="AD39" s="37">
        <v>0</v>
      </c>
      <c r="AE39" s="37">
        <v>0</v>
      </c>
      <c r="AF39" s="37">
        <v>0</v>
      </c>
      <c r="AG39" s="89">
        <v>0</v>
      </c>
      <c r="AH39" s="90">
        <f t="shared" si="5"/>
        <v>84824</v>
      </c>
      <c r="AI39" s="30"/>
      <c r="AJ39" s="29">
        <v>0</v>
      </c>
      <c r="AK39" s="81">
        <f t="shared" si="6"/>
        <v>41284</v>
      </c>
      <c r="AL39" s="28">
        <f t="shared" si="7"/>
        <v>41284</v>
      </c>
      <c r="AM39" s="33">
        <v>25717</v>
      </c>
      <c r="AN39" s="29">
        <v>15567</v>
      </c>
      <c r="AO39" s="67">
        <v>0</v>
      </c>
      <c r="AP39" s="67">
        <v>0</v>
      </c>
      <c r="AQ39" s="29">
        <v>22410</v>
      </c>
      <c r="AR39" s="30">
        <v>11200</v>
      </c>
      <c r="AT39"/>
    </row>
    <row r="40" spans="1:46" ht="12.75">
      <c r="A40" s="18">
        <v>5</v>
      </c>
      <c r="B40" s="30" t="s">
        <v>58</v>
      </c>
      <c r="C40" s="37">
        <f t="shared" si="4"/>
        <v>49057</v>
      </c>
      <c r="D40" s="29"/>
      <c r="E40" s="29"/>
      <c r="F40" s="29"/>
      <c r="G40" s="29"/>
      <c r="H40" s="29"/>
      <c r="I40" s="29"/>
      <c r="J40" s="29"/>
      <c r="K40" s="29"/>
      <c r="L40" s="28">
        <v>0</v>
      </c>
      <c r="M40" s="37">
        <v>0</v>
      </c>
      <c r="N40" s="37">
        <v>0</v>
      </c>
      <c r="O40" s="37">
        <v>0</v>
      </c>
      <c r="P40" s="37">
        <v>0</v>
      </c>
      <c r="Q40" s="37">
        <v>0</v>
      </c>
      <c r="R40" s="37">
        <v>12373</v>
      </c>
      <c r="S40" s="37">
        <v>0</v>
      </c>
      <c r="T40" s="37">
        <v>0</v>
      </c>
      <c r="U40" s="37">
        <v>0</v>
      </c>
      <c r="V40" s="37">
        <v>0</v>
      </c>
      <c r="W40" s="37">
        <v>0</v>
      </c>
      <c r="X40" s="37">
        <v>0</v>
      </c>
      <c r="Y40" s="37">
        <v>3718</v>
      </c>
      <c r="Z40" s="37">
        <v>0</v>
      </c>
      <c r="AA40" s="37">
        <v>0</v>
      </c>
      <c r="AB40" s="37">
        <v>0</v>
      </c>
      <c r="AC40" s="37">
        <v>0</v>
      </c>
      <c r="AD40" s="37">
        <v>0</v>
      </c>
      <c r="AE40" s="37">
        <v>0</v>
      </c>
      <c r="AF40" s="37">
        <v>0</v>
      </c>
      <c r="AG40" s="89">
        <v>0</v>
      </c>
      <c r="AH40" s="90">
        <f t="shared" si="5"/>
        <v>16091</v>
      </c>
      <c r="AI40" s="30"/>
      <c r="AJ40" s="29">
        <v>53</v>
      </c>
      <c r="AK40" s="81">
        <f t="shared" si="6"/>
        <v>32913</v>
      </c>
      <c r="AL40" s="28">
        <f t="shared" si="7"/>
        <v>32913</v>
      </c>
      <c r="AM40" s="33">
        <v>3103</v>
      </c>
      <c r="AN40" s="29">
        <v>29810</v>
      </c>
      <c r="AO40" s="67">
        <v>0</v>
      </c>
      <c r="AP40" s="67">
        <v>0</v>
      </c>
      <c r="AQ40" s="29">
        <v>0</v>
      </c>
      <c r="AR40" s="30">
        <v>0</v>
      </c>
      <c r="AT40"/>
    </row>
    <row r="41" spans="1:46" ht="12.75">
      <c r="A41" s="18">
        <v>6</v>
      </c>
      <c r="B41" s="30" t="s">
        <v>59</v>
      </c>
      <c r="C41" s="37">
        <f t="shared" si="4"/>
        <v>15462</v>
      </c>
      <c r="D41" s="29"/>
      <c r="E41" s="29"/>
      <c r="F41" s="29"/>
      <c r="G41" s="29"/>
      <c r="H41" s="29"/>
      <c r="I41" s="29"/>
      <c r="J41" s="29"/>
      <c r="K41" s="29"/>
      <c r="L41" s="28">
        <v>0</v>
      </c>
      <c r="M41" s="37">
        <v>29</v>
      </c>
      <c r="N41" s="37">
        <v>0</v>
      </c>
      <c r="O41" s="37">
        <v>0</v>
      </c>
      <c r="P41" s="37">
        <v>0</v>
      </c>
      <c r="Q41" s="37">
        <v>0</v>
      </c>
      <c r="R41" s="37">
        <v>0</v>
      </c>
      <c r="S41" s="37">
        <v>0</v>
      </c>
      <c r="T41" s="37">
        <v>0</v>
      </c>
      <c r="U41" s="37">
        <v>9317</v>
      </c>
      <c r="V41" s="37">
        <v>0</v>
      </c>
      <c r="W41" s="37">
        <v>0</v>
      </c>
      <c r="X41" s="37">
        <v>0</v>
      </c>
      <c r="Y41" s="37">
        <v>0</v>
      </c>
      <c r="Z41" s="37">
        <v>3852</v>
      </c>
      <c r="AA41" s="37">
        <v>0</v>
      </c>
      <c r="AB41" s="37">
        <v>0</v>
      </c>
      <c r="AC41" s="37">
        <v>305</v>
      </c>
      <c r="AD41" s="37">
        <v>0</v>
      </c>
      <c r="AE41" s="37">
        <v>0</v>
      </c>
      <c r="AF41" s="37">
        <v>0</v>
      </c>
      <c r="AG41" s="89">
        <v>0</v>
      </c>
      <c r="AH41" s="90">
        <f t="shared" si="5"/>
        <v>13503</v>
      </c>
      <c r="AI41" s="30"/>
      <c r="AJ41" s="29">
        <v>1873</v>
      </c>
      <c r="AK41" s="81">
        <f t="shared" si="6"/>
        <v>0</v>
      </c>
      <c r="AL41" s="28">
        <f t="shared" si="7"/>
        <v>0</v>
      </c>
      <c r="AM41" s="33">
        <v>0</v>
      </c>
      <c r="AN41" s="29">
        <v>0</v>
      </c>
      <c r="AO41" s="67">
        <v>0</v>
      </c>
      <c r="AP41" s="67">
        <v>0</v>
      </c>
      <c r="AQ41" s="29">
        <v>86</v>
      </c>
      <c r="AR41" s="30">
        <v>0</v>
      </c>
      <c r="AT41"/>
    </row>
    <row r="42" spans="1:46" ht="12.75">
      <c r="A42" s="18">
        <v>7</v>
      </c>
      <c r="B42" s="30" t="s">
        <v>60</v>
      </c>
      <c r="C42" s="37">
        <f t="shared" si="4"/>
        <v>813882</v>
      </c>
      <c r="D42" s="29"/>
      <c r="E42" s="29"/>
      <c r="F42" s="29"/>
      <c r="G42" s="29"/>
      <c r="H42" s="29"/>
      <c r="I42" s="29"/>
      <c r="J42" s="29"/>
      <c r="K42" s="29"/>
      <c r="L42" s="28">
        <v>0</v>
      </c>
      <c r="M42" s="37">
        <v>7</v>
      </c>
      <c r="N42" s="37">
        <v>0</v>
      </c>
      <c r="O42" s="37">
        <v>19464</v>
      </c>
      <c r="P42" s="37">
        <v>0</v>
      </c>
      <c r="Q42" s="37">
        <v>0</v>
      </c>
      <c r="R42" s="37">
        <v>60213</v>
      </c>
      <c r="S42" s="37">
        <v>359</v>
      </c>
      <c r="T42" s="37">
        <v>0</v>
      </c>
      <c r="U42" s="37">
        <v>0</v>
      </c>
      <c r="V42" s="37">
        <v>8124</v>
      </c>
      <c r="W42" s="37">
        <v>0</v>
      </c>
      <c r="X42" s="37">
        <v>0</v>
      </c>
      <c r="Y42" s="37">
        <v>69313</v>
      </c>
      <c r="Z42" s="37">
        <v>165</v>
      </c>
      <c r="AA42" s="37">
        <v>0</v>
      </c>
      <c r="AB42" s="37">
        <v>0</v>
      </c>
      <c r="AC42" s="37">
        <v>0</v>
      </c>
      <c r="AD42" s="37">
        <v>0</v>
      </c>
      <c r="AE42" s="37">
        <v>0</v>
      </c>
      <c r="AF42" s="37">
        <v>0</v>
      </c>
      <c r="AG42" s="89">
        <v>0</v>
      </c>
      <c r="AH42" s="90">
        <f t="shared" si="5"/>
        <v>157645</v>
      </c>
      <c r="AI42" s="30"/>
      <c r="AJ42" s="29">
        <v>10118</v>
      </c>
      <c r="AK42" s="81">
        <f t="shared" si="6"/>
        <v>645649</v>
      </c>
      <c r="AL42" s="28">
        <f t="shared" si="7"/>
        <v>635936</v>
      </c>
      <c r="AM42" s="33">
        <v>157540</v>
      </c>
      <c r="AN42" s="29">
        <v>478396</v>
      </c>
      <c r="AO42" s="67">
        <v>9713</v>
      </c>
      <c r="AP42" s="67">
        <v>0</v>
      </c>
      <c r="AQ42" s="29">
        <v>0</v>
      </c>
      <c r="AR42" s="30">
        <v>470</v>
      </c>
      <c r="AT42"/>
    </row>
    <row r="43" spans="1:46" ht="12.75">
      <c r="A43" s="18">
        <v>8</v>
      </c>
      <c r="B43" s="30" t="s">
        <v>61</v>
      </c>
      <c r="C43" s="37">
        <f t="shared" si="4"/>
        <v>929383</v>
      </c>
      <c r="D43" s="29"/>
      <c r="E43" s="29"/>
      <c r="F43" s="29"/>
      <c r="G43" s="29"/>
      <c r="H43" s="29"/>
      <c r="I43" s="29"/>
      <c r="J43" s="29"/>
      <c r="K43" s="29"/>
      <c r="L43" s="28">
        <v>72647</v>
      </c>
      <c r="M43" s="37">
        <v>40949</v>
      </c>
      <c r="N43" s="37">
        <v>843</v>
      </c>
      <c r="O43" s="37">
        <v>28317</v>
      </c>
      <c r="P43" s="37">
        <v>18536</v>
      </c>
      <c r="Q43" s="37">
        <v>284</v>
      </c>
      <c r="R43" s="37">
        <v>33582</v>
      </c>
      <c r="S43" s="37">
        <v>51281</v>
      </c>
      <c r="T43" s="37">
        <v>10044</v>
      </c>
      <c r="U43" s="37">
        <v>62383</v>
      </c>
      <c r="V43" s="37">
        <v>62483</v>
      </c>
      <c r="W43" s="37">
        <v>55657</v>
      </c>
      <c r="X43" s="37">
        <v>9811</v>
      </c>
      <c r="Y43" s="37">
        <v>13330</v>
      </c>
      <c r="Z43" s="37">
        <v>55780</v>
      </c>
      <c r="AA43" s="37">
        <v>6500</v>
      </c>
      <c r="AB43" s="37">
        <v>9577</v>
      </c>
      <c r="AC43" s="37">
        <v>40262</v>
      </c>
      <c r="AD43" s="37">
        <v>0</v>
      </c>
      <c r="AE43" s="37">
        <v>0</v>
      </c>
      <c r="AF43" s="37">
        <v>0</v>
      </c>
      <c r="AG43" s="89">
        <v>0</v>
      </c>
      <c r="AH43" s="90">
        <f t="shared" si="5"/>
        <v>572266</v>
      </c>
      <c r="AI43" s="30"/>
      <c r="AJ43" s="29">
        <v>2500</v>
      </c>
      <c r="AK43" s="81">
        <f t="shared" si="6"/>
        <v>161511</v>
      </c>
      <c r="AL43" s="28">
        <f t="shared" si="7"/>
        <v>161150</v>
      </c>
      <c r="AM43" s="33">
        <v>0</v>
      </c>
      <c r="AN43" s="29">
        <v>161150</v>
      </c>
      <c r="AO43" s="67">
        <v>361</v>
      </c>
      <c r="AP43" s="67">
        <v>0</v>
      </c>
      <c r="AQ43" s="29">
        <v>182115</v>
      </c>
      <c r="AR43" s="30">
        <v>10991</v>
      </c>
      <c r="AT43"/>
    </row>
    <row r="44" spans="1:46" ht="12.75">
      <c r="A44" s="18">
        <v>9</v>
      </c>
      <c r="B44" s="30" t="s">
        <v>62</v>
      </c>
      <c r="C44" s="37">
        <f t="shared" si="4"/>
        <v>27120</v>
      </c>
      <c r="D44" s="29"/>
      <c r="E44" s="29"/>
      <c r="F44" s="29"/>
      <c r="G44" s="29"/>
      <c r="H44" s="29"/>
      <c r="I44" s="29"/>
      <c r="J44" s="29"/>
      <c r="K44" s="29"/>
      <c r="L44" s="28">
        <v>0</v>
      </c>
      <c r="M44" s="37">
        <v>1551</v>
      </c>
      <c r="N44" s="37">
        <v>0</v>
      </c>
      <c r="O44" s="37">
        <v>0</v>
      </c>
      <c r="P44" s="37">
        <v>0</v>
      </c>
      <c r="Q44" s="37">
        <v>2</v>
      </c>
      <c r="R44" s="37">
        <v>733</v>
      </c>
      <c r="S44" s="37">
        <v>1326</v>
      </c>
      <c r="T44" s="37">
        <v>1305</v>
      </c>
      <c r="U44" s="37">
        <v>810</v>
      </c>
      <c r="V44" s="37">
        <v>1471</v>
      </c>
      <c r="W44" s="37">
        <v>1479</v>
      </c>
      <c r="X44" s="37">
        <v>2933</v>
      </c>
      <c r="Y44" s="37">
        <v>1208</v>
      </c>
      <c r="Z44" s="37">
        <v>3681</v>
      </c>
      <c r="AA44" s="37">
        <v>306</v>
      </c>
      <c r="AB44" s="37">
        <v>761</v>
      </c>
      <c r="AC44" s="37">
        <v>3583</v>
      </c>
      <c r="AD44" s="37">
        <v>0</v>
      </c>
      <c r="AE44" s="37">
        <v>0</v>
      </c>
      <c r="AF44" s="37">
        <v>0</v>
      </c>
      <c r="AG44" s="89">
        <v>0</v>
      </c>
      <c r="AH44" s="90">
        <f t="shared" si="5"/>
        <v>21149</v>
      </c>
      <c r="AI44" s="30"/>
      <c r="AJ44" s="29">
        <v>0</v>
      </c>
      <c r="AK44" s="81">
        <f t="shared" si="6"/>
        <v>5971</v>
      </c>
      <c r="AL44" s="28">
        <f t="shared" si="7"/>
        <v>5971</v>
      </c>
      <c r="AM44" s="33">
        <v>0</v>
      </c>
      <c r="AN44" s="29">
        <v>5971</v>
      </c>
      <c r="AO44" s="67">
        <v>0</v>
      </c>
      <c r="AP44" s="67">
        <v>0</v>
      </c>
      <c r="AQ44" s="29">
        <v>0</v>
      </c>
      <c r="AR44" s="30">
        <v>0</v>
      </c>
      <c r="AT44"/>
    </row>
    <row r="45" spans="1:46" ht="12.75">
      <c r="A45" s="18">
        <v>10</v>
      </c>
      <c r="B45" s="30" t="s">
        <v>63</v>
      </c>
      <c r="C45" s="37">
        <f t="shared" si="4"/>
        <v>212561</v>
      </c>
      <c r="D45" s="29"/>
      <c r="E45" s="29"/>
      <c r="F45" s="29"/>
      <c r="G45" s="29"/>
      <c r="H45" s="29"/>
      <c r="I45" s="29"/>
      <c r="J45" s="29"/>
      <c r="K45" s="29"/>
      <c r="L45" s="28">
        <v>0</v>
      </c>
      <c r="M45" s="37">
        <v>103</v>
      </c>
      <c r="N45" s="37">
        <v>0</v>
      </c>
      <c r="O45" s="37">
        <v>0</v>
      </c>
      <c r="P45" s="37">
        <v>0</v>
      </c>
      <c r="Q45" s="37">
        <v>0</v>
      </c>
      <c r="R45" s="37">
        <v>12</v>
      </c>
      <c r="S45" s="37">
        <v>133</v>
      </c>
      <c r="T45" s="37">
        <v>219</v>
      </c>
      <c r="U45" s="37">
        <v>0</v>
      </c>
      <c r="V45" s="37">
        <v>56</v>
      </c>
      <c r="W45" s="37">
        <v>77</v>
      </c>
      <c r="X45" s="37">
        <v>228</v>
      </c>
      <c r="Y45" s="37">
        <v>118</v>
      </c>
      <c r="Z45" s="37">
        <v>385</v>
      </c>
      <c r="AA45" s="37">
        <v>4</v>
      </c>
      <c r="AB45" s="37">
        <v>18</v>
      </c>
      <c r="AC45" s="37">
        <v>1140</v>
      </c>
      <c r="AD45" s="37">
        <v>0</v>
      </c>
      <c r="AE45" s="37">
        <v>0</v>
      </c>
      <c r="AF45" s="37">
        <v>0</v>
      </c>
      <c r="AG45" s="89">
        <v>0</v>
      </c>
      <c r="AH45" s="90">
        <f t="shared" si="5"/>
        <v>2493</v>
      </c>
      <c r="AI45" s="30"/>
      <c r="AJ45" s="29">
        <v>0</v>
      </c>
      <c r="AK45" s="81">
        <f t="shared" si="6"/>
        <v>0</v>
      </c>
      <c r="AL45" s="28">
        <f t="shared" si="7"/>
        <v>0</v>
      </c>
      <c r="AM45" s="33">
        <v>0</v>
      </c>
      <c r="AN45" s="29">
        <v>0</v>
      </c>
      <c r="AO45" s="67">
        <v>0</v>
      </c>
      <c r="AP45" s="67">
        <v>0</v>
      </c>
      <c r="AQ45" s="29">
        <v>210068</v>
      </c>
      <c r="AR45" s="30">
        <v>0</v>
      </c>
      <c r="AT45"/>
    </row>
    <row r="46" spans="1:46" ht="12.75">
      <c r="A46" s="18">
        <v>11</v>
      </c>
      <c r="B46" s="30" t="s">
        <v>64</v>
      </c>
      <c r="C46" s="37">
        <f t="shared" si="4"/>
        <v>4854</v>
      </c>
      <c r="D46" s="29"/>
      <c r="E46" s="29"/>
      <c r="F46" s="29"/>
      <c r="G46" s="29"/>
      <c r="H46" s="29"/>
      <c r="I46" s="29"/>
      <c r="J46" s="29"/>
      <c r="K46" s="29"/>
      <c r="L46" s="28">
        <v>0</v>
      </c>
      <c r="M46" s="37">
        <v>0</v>
      </c>
      <c r="N46" s="37">
        <v>0</v>
      </c>
      <c r="O46" s="37">
        <v>0</v>
      </c>
      <c r="P46" s="37">
        <v>110</v>
      </c>
      <c r="Q46" s="37">
        <v>0</v>
      </c>
      <c r="R46" s="37">
        <v>89</v>
      </c>
      <c r="S46" s="37">
        <v>176</v>
      </c>
      <c r="T46" s="37">
        <v>80</v>
      </c>
      <c r="U46" s="37">
        <v>0</v>
      </c>
      <c r="V46" s="37">
        <v>201</v>
      </c>
      <c r="W46" s="37">
        <v>209</v>
      </c>
      <c r="X46" s="37">
        <v>260</v>
      </c>
      <c r="Y46" s="37">
        <v>172</v>
      </c>
      <c r="Z46" s="37">
        <v>278</v>
      </c>
      <c r="AA46" s="37">
        <v>299</v>
      </c>
      <c r="AB46" s="37">
        <v>307</v>
      </c>
      <c r="AC46" s="37">
        <v>510</v>
      </c>
      <c r="AD46" s="37">
        <v>0</v>
      </c>
      <c r="AE46" s="37">
        <v>0</v>
      </c>
      <c r="AF46" s="37">
        <v>0</v>
      </c>
      <c r="AG46" s="89">
        <v>0</v>
      </c>
      <c r="AH46" s="90">
        <f t="shared" si="5"/>
        <v>2691</v>
      </c>
      <c r="AI46" s="30"/>
      <c r="AJ46" s="29">
        <v>0</v>
      </c>
      <c r="AK46" s="81">
        <f t="shared" si="6"/>
        <v>2163</v>
      </c>
      <c r="AL46" s="28">
        <f t="shared" si="7"/>
        <v>2163</v>
      </c>
      <c r="AM46" s="33">
        <v>0</v>
      </c>
      <c r="AN46" s="29">
        <v>2163</v>
      </c>
      <c r="AO46" s="67">
        <v>0</v>
      </c>
      <c r="AP46" s="67">
        <v>0</v>
      </c>
      <c r="AQ46" s="29">
        <v>0</v>
      </c>
      <c r="AR46" s="30">
        <v>0</v>
      </c>
      <c r="AT46"/>
    </row>
    <row r="47" spans="1:46" ht="12.75">
      <c r="A47" s="18">
        <v>12</v>
      </c>
      <c r="B47" s="30" t="s">
        <v>65</v>
      </c>
      <c r="C47" s="37">
        <f t="shared" si="4"/>
        <v>340124</v>
      </c>
      <c r="D47" s="29"/>
      <c r="E47" s="29"/>
      <c r="F47" s="29"/>
      <c r="G47" s="29"/>
      <c r="H47" s="29"/>
      <c r="I47" s="29"/>
      <c r="J47" s="29"/>
      <c r="K47" s="29"/>
      <c r="L47" s="28">
        <v>114</v>
      </c>
      <c r="M47" s="37">
        <v>2640</v>
      </c>
      <c r="N47" s="37">
        <v>183</v>
      </c>
      <c r="O47" s="37">
        <v>4126</v>
      </c>
      <c r="P47" s="37">
        <v>0</v>
      </c>
      <c r="Q47" s="37">
        <v>51</v>
      </c>
      <c r="R47" s="37">
        <v>22159</v>
      </c>
      <c r="S47" s="37">
        <v>8003</v>
      </c>
      <c r="T47" s="37">
        <v>208</v>
      </c>
      <c r="U47" s="37">
        <v>12641</v>
      </c>
      <c r="V47" s="37">
        <v>79267</v>
      </c>
      <c r="W47" s="37">
        <v>11063</v>
      </c>
      <c r="X47" s="37">
        <v>12884</v>
      </c>
      <c r="Y47" s="37">
        <v>4916</v>
      </c>
      <c r="Z47" s="37">
        <v>11545</v>
      </c>
      <c r="AA47" s="37">
        <v>9228</v>
      </c>
      <c r="AB47" s="37">
        <v>2603</v>
      </c>
      <c r="AC47" s="37">
        <v>9728</v>
      </c>
      <c r="AD47" s="37">
        <v>0</v>
      </c>
      <c r="AE47" s="37">
        <v>0</v>
      </c>
      <c r="AF47" s="37">
        <v>0</v>
      </c>
      <c r="AG47" s="89">
        <v>0</v>
      </c>
      <c r="AH47" s="90">
        <f t="shared" si="5"/>
        <v>191359</v>
      </c>
      <c r="AI47" s="30"/>
      <c r="AJ47" s="29">
        <v>2789</v>
      </c>
      <c r="AK47" s="81">
        <f t="shared" si="6"/>
        <v>145976</v>
      </c>
      <c r="AL47" s="28">
        <f t="shared" si="7"/>
        <v>145976</v>
      </c>
      <c r="AM47" s="33">
        <v>0</v>
      </c>
      <c r="AN47" s="29">
        <v>145976</v>
      </c>
      <c r="AO47" s="67">
        <v>0</v>
      </c>
      <c r="AP47" s="67">
        <v>0</v>
      </c>
      <c r="AQ47" s="29">
        <v>0</v>
      </c>
      <c r="AR47" s="30">
        <v>0</v>
      </c>
      <c r="AT47"/>
    </row>
    <row r="48" spans="1:46" ht="12.75">
      <c r="A48" s="18">
        <v>13</v>
      </c>
      <c r="B48" s="30" t="s">
        <v>66</v>
      </c>
      <c r="C48" s="37">
        <f t="shared" si="4"/>
        <v>149464</v>
      </c>
      <c r="D48" s="29"/>
      <c r="E48" s="29"/>
      <c r="F48" s="29"/>
      <c r="G48" s="29"/>
      <c r="H48" s="29"/>
      <c r="I48" s="29"/>
      <c r="J48" s="29"/>
      <c r="K48" s="29"/>
      <c r="L48" s="28">
        <v>1064</v>
      </c>
      <c r="M48" s="37">
        <v>191</v>
      </c>
      <c r="N48" s="37">
        <v>3009</v>
      </c>
      <c r="O48" s="37">
        <v>898</v>
      </c>
      <c r="P48" s="37">
        <v>0</v>
      </c>
      <c r="Q48" s="37">
        <v>4</v>
      </c>
      <c r="R48" s="37">
        <v>1709</v>
      </c>
      <c r="S48" s="37">
        <v>4168</v>
      </c>
      <c r="T48" s="37">
        <v>175</v>
      </c>
      <c r="U48" s="37">
        <v>281</v>
      </c>
      <c r="V48" s="37">
        <v>6996</v>
      </c>
      <c r="W48" s="37">
        <v>5561</v>
      </c>
      <c r="X48" s="37">
        <v>793</v>
      </c>
      <c r="Y48" s="37">
        <v>498</v>
      </c>
      <c r="Z48" s="37">
        <v>286</v>
      </c>
      <c r="AA48" s="37">
        <v>231</v>
      </c>
      <c r="AB48" s="37">
        <v>350</v>
      </c>
      <c r="AC48" s="37">
        <v>264</v>
      </c>
      <c r="AD48" s="37">
        <v>0</v>
      </c>
      <c r="AE48" s="37">
        <v>105997</v>
      </c>
      <c r="AF48" s="37">
        <v>0</v>
      </c>
      <c r="AG48" s="89">
        <v>0</v>
      </c>
      <c r="AH48" s="90">
        <f t="shared" si="5"/>
        <v>132475</v>
      </c>
      <c r="AI48" s="30"/>
      <c r="AJ48" s="29">
        <v>1658</v>
      </c>
      <c r="AK48" s="81">
        <f t="shared" si="6"/>
        <v>15331</v>
      </c>
      <c r="AL48" s="28">
        <f t="shared" si="7"/>
        <v>15331</v>
      </c>
      <c r="AM48" s="33">
        <v>0</v>
      </c>
      <c r="AN48" s="29">
        <v>15331</v>
      </c>
      <c r="AO48" s="67">
        <v>0</v>
      </c>
      <c r="AP48" s="67">
        <v>0</v>
      </c>
      <c r="AQ48" s="29">
        <v>0</v>
      </c>
      <c r="AR48" s="30">
        <v>0</v>
      </c>
      <c r="AT48"/>
    </row>
    <row r="49" spans="1:46" ht="12.75">
      <c r="A49" s="18">
        <v>14</v>
      </c>
      <c r="B49" s="30" t="s">
        <v>67</v>
      </c>
      <c r="C49" s="37">
        <f t="shared" si="4"/>
        <v>499452</v>
      </c>
      <c r="D49" s="29"/>
      <c r="E49" s="29"/>
      <c r="F49" s="29"/>
      <c r="G49" s="29"/>
      <c r="H49" s="29"/>
      <c r="I49" s="29"/>
      <c r="J49" s="29"/>
      <c r="K49" s="29"/>
      <c r="L49" s="28">
        <v>0</v>
      </c>
      <c r="M49" s="37">
        <v>2774</v>
      </c>
      <c r="N49" s="37">
        <v>0</v>
      </c>
      <c r="O49" s="37">
        <v>0</v>
      </c>
      <c r="P49" s="37">
        <v>19</v>
      </c>
      <c r="Q49" s="37">
        <v>66</v>
      </c>
      <c r="R49" s="37">
        <v>3298</v>
      </c>
      <c r="S49" s="37">
        <v>1114</v>
      </c>
      <c r="T49" s="37">
        <v>2869</v>
      </c>
      <c r="U49" s="37">
        <v>1382</v>
      </c>
      <c r="V49" s="37">
        <v>10485</v>
      </c>
      <c r="W49" s="37">
        <v>10531</v>
      </c>
      <c r="X49" s="37">
        <v>11493</v>
      </c>
      <c r="Y49" s="37">
        <v>2280</v>
      </c>
      <c r="Z49" s="37">
        <v>24527</v>
      </c>
      <c r="AA49" s="37">
        <v>2866</v>
      </c>
      <c r="AB49" s="37">
        <v>1485</v>
      </c>
      <c r="AC49" s="37">
        <v>40996</v>
      </c>
      <c r="AD49" s="37">
        <v>0</v>
      </c>
      <c r="AE49" s="37">
        <v>0</v>
      </c>
      <c r="AF49" s="37">
        <v>0</v>
      </c>
      <c r="AG49" s="89">
        <v>0</v>
      </c>
      <c r="AH49" s="90">
        <f t="shared" si="5"/>
        <v>116185</v>
      </c>
      <c r="AI49" s="30"/>
      <c r="AJ49" s="29">
        <v>1050</v>
      </c>
      <c r="AK49" s="81">
        <f t="shared" si="6"/>
        <v>381760</v>
      </c>
      <c r="AL49" s="28">
        <f t="shared" si="7"/>
        <v>381760</v>
      </c>
      <c r="AM49" s="33">
        <v>214856</v>
      </c>
      <c r="AN49" s="29">
        <v>166904</v>
      </c>
      <c r="AO49" s="67">
        <v>0</v>
      </c>
      <c r="AP49" s="67">
        <v>0</v>
      </c>
      <c r="AQ49" s="29">
        <v>457</v>
      </c>
      <c r="AR49" s="30">
        <v>0</v>
      </c>
      <c r="AT49"/>
    </row>
    <row r="50" spans="1:46" ht="12.75">
      <c r="A50" s="18">
        <v>15</v>
      </c>
      <c r="B50" s="30" t="s">
        <v>68</v>
      </c>
      <c r="C50" s="37">
        <f t="shared" si="4"/>
        <v>272537</v>
      </c>
      <c r="D50" s="29"/>
      <c r="E50" s="29"/>
      <c r="F50" s="29"/>
      <c r="G50" s="29"/>
      <c r="H50" s="29"/>
      <c r="I50" s="29"/>
      <c r="J50" s="29"/>
      <c r="K50" s="29"/>
      <c r="L50" s="28">
        <v>0</v>
      </c>
      <c r="M50" s="37">
        <v>0</v>
      </c>
      <c r="N50" s="37">
        <v>0</v>
      </c>
      <c r="O50" s="37">
        <v>0</v>
      </c>
      <c r="P50" s="37">
        <v>0</v>
      </c>
      <c r="Q50" s="37">
        <v>0</v>
      </c>
      <c r="R50" s="37">
        <v>189</v>
      </c>
      <c r="S50" s="37">
        <v>44</v>
      </c>
      <c r="T50" s="37">
        <v>0</v>
      </c>
      <c r="U50" s="37">
        <v>33</v>
      </c>
      <c r="V50" s="37">
        <v>180</v>
      </c>
      <c r="W50" s="37">
        <v>177</v>
      </c>
      <c r="X50" s="37">
        <v>0</v>
      </c>
      <c r="Y50" s="37">
        <v>137</v>
      </c>
      <c r="Z50" s="37">
        <v>3637</v>
      </c>
      <c r="AA50" s="37">
        <v>1324</v>
      </c>
      <c r="AB50" s="37">
        <v>0</v>
      </c>
      <c r="AC50" s="37">
        <v>9522</v>
      </c>
      <c r="AD50" s="37">
        <v>0</v>
      </c>
      <c r="AE50" s="37">
        <v>0</v>
      </c>
      <c r="AF50" s="37">
        <v>0</v>
      </c>
      <c r="AG50" s="89">
        <v>0</v>
      </c>
      <c r="AH50" s="90">
        <f t="shared" si="5"/>
        <v>15243</v>
      </c>
      <c r="AI50" s="30"/>
      <c r="AJ50" s="29">
        <v>0</v>
      </c>
      <c r="AK50" s="81">
        <f t="shared" si="6"/>
        <v>257294</v>
      </c>
      <c r="AL50" s="28">
        <f t="shared" si="7"/>
        <v>0</v>
      </c>
      <c r="AM50" s="33">
        <v>0</v>
      </c>
      <c r="AN50" s="29">
        <v>0</v>
      </c>
      <c r="AO50" s="67">
        <v>257294</v>
      </c>
      <c r="AP50" s="67">
        <v>0</v>
      </c>
      <c r="AQ50" s="29">
        <v>0</v>
      </c>
      <c r="AR50" s="30">
        <v>0</v>
      </c>
      <c r="AT50"/>
    </row>
    <row r="51" spans="1:46" ht="12.75">
      <c r="A51" s="18">
        <v>16</v>
      </c>
      <c r="B51" s="30" t="s">
        <v>69</v>
      </c>
      <c r="C51" s="37">
        <f t="shared" si="4"/>
        <v>197990</v>
      </c>
      <c r="D51" s="29"/>
      <c r="E51" s="29"/>
      <c r="F51" s="29"/>
      <c r="G51" s="29"/>
      <c r="H51" s="29"/>
      <c r="I51" s="29"/>
      <c r="J51" s="29"/>
      <c r="K51" s="29"/>
      <c r="L51" s="28">
        <v>0</v>
      </c>
      <c r="M51" s="37">
        <v>0</v>
      </c>
      <c r="N51" s="37">
        <v>0</v>
      </c>
      <c r="O51" s="37">
        <v>0</v>
      </c>
      <c r="P51" s="37">
        <v>0</v>
      </c>
      <c r="Q51" s="37">
        <v>0</v>
      </c>
      <c r="R51" s="37">
        <v>0</v>
      </c>
      <c r="S51" s="37">
        <v>0</v>
      </c>
      <c r="T51" s="37">
        <v>0</v>
      </c>
      <c r="U51" s="37">
        <v>0</v>
      </c>
      <c r="V51" s="37">
        <v>0</v>
      </c>
      <c r="W51" s="37">
        <v>0</v>
      </c>
      <c r="X51" s="37">
        <v>0</v>
      </c>
      <c r="Y51" s="37">
        <v>0</v>
      </c>
      <c r="Z51" s="37">
        <v>674</v>
      </c>
      <c r="AA51" s="37">
        <v>905</v>
      </c>
      <c r="AB51" s="37">
        <v>18</v>
      </c>
      <c r="AC51" s="37">
        <v>1485</v>
      </c>
      <c r="AD51" s="37">
        <v>0</v>
      </c>
      <c r="AE51" s="37">
        <v>0</v>
      </c>
      <c r="AF51" s="37">
        <v>0</v>
      </c>
      <c r="AG51" s="89">
        <v>0</v>
      </c>
      <c r="AH51" s="90">
        <f t="shared" si="5"/>
        <v>3082</v>
      </c>
      <c r="AI51" s="30"/>
      <c r="AJ51" s="29">
        <v>0</v>
      </c>
      <c r="AK51" s="81">
        <f t="shared" si="6"/>
        <v>194908</v>
      </c>
      <c r="AL51" s="28">
        <f t="shared" si="7"/>
        <v>7345</v>
      </c>
      <c r="AM51" s="33">
        <v>0</v>
      </c>
      <c r="AN51" s="29">
        <v>7345</v>
      </c>
      <c r="AO51" s="67">
        <v>187563</v>
      </c>
      <c r="AP51" s="67">
        <v>0</v>
      </c>
      <c r="AQ51" s="29">
        <v>0</v>
      </c>
      <c r="AR51" s="30">
        <v>0</v>
      </c>
      <c r="AT51"/>
    </row>
    <row r="52" spans="1:46" ht="12.75">
      <c r="A52" s="18">
        <v>17</v>
      </c>
      <c r="B52" s="30" t="s">
        <v>70</v>
      </c>
      <c r="C52" s="37">
        <f t="shared" si="4"/>
        <v>71849</v>
      </c>
      <c r="D52" s="29"/>
      <c r="E52" s="29"/>
      <c r="F52" s="29"/>
      <c r="G52" s="29"/>
      <c r="H52" s="29"/>
      <c r="I52" s="29"/>
      <c r="J52" s="29"/>
      <c r="K52" s="29"/>
      <c r="L52" s="28">
        <v>0</v>
      </c>
      <c r="M52" s="37">
        <v>0</v>
      </c>
      <c r="N52" s="37">
        <v>0</v>
      </c>
      <c r="O52" s="37">
        <v>0</v>
      </c>
      <c r="P52" s="37">
        <v>0</v>
      </c>
      <c r="Q52" s="37">
        <v>0</v>
      </c>
      <c r="R52" s="37">
        <v>0</v>
      </c>
      <c r="S52" s="37">
        <v>0</v>
      </c>
      <c r="T52" s="37">
        <v>0</v>
      </c>
      <c r="U52" s="37">
        <v>0</v>
      </c>
      <c r="V52" s="37">
        <v>0</v>
      </c>
      <c r="W52" s="37">
        <v>0</v>
      </c>
      <c r="X52" s="37">
        <v>0</v>
      </c>
      <c r="Y52" s="37">
        <v>0</v>
      </c>
      <c r="Z52" s="37">
        <v>6273</v>
      </c>
      <c r="AA52" s="37">
        <v>0</v>
      </c>
      <c r="AB52" s="37">
        <v>3200</v>
      </c>
      <c r="AC52" s="37">
        <v>2585</v>
      </c>
      <c r="AD52" s="37">
        <v>0</v>
      </c>
      <c r="AE52" s="37">
        <v>0</v>
      </c>
      <c r="AF52" s="37">
        <v>0</v>
      </c>
      <c r="AG52" s="89">
        <v>0</v>
      </c>
      <c r="AH52" s="90">
        <f t="shared" si="5"/>
        <v>12058</v>
      </c>
      <c r="AI52" s="30"/>
      <c r="AJ52" s="29">
        <v>0</v>
      </c>
      <c r="AK52" s="81">
        <f t="shared" si="6"/>
        <v>59791</v>
      </c>
      <c r="AL52" s="28">
        <f t="shared" si="7"/>
        <v>9100</v>
      </c>
      <c r="AM52" s="33">
        <v>0</v>
      </c>
      <c r="AN52" s="29">
        <v>9100</v>
      </c>
      <c r="AO52" s="67">
        <v>50691</v>
      </c>
      <c r="AP52" s="67">
        <v>0</v>
      </c>
      <c r="AQ52" s="29">
        <v>0</v>
      </c>
      <c r="AR52" s="30">
        <v>0</v>
      </c>
      <c r="AT52"/>
    </row>
    <row r="53" spans="1:46" ht="12.75">
      <c r="A53" s="18">
        <v>18</v>
      </c>
      <c r="B53" s="30" t="s">
        <v>71</v>
      </c>
      <c r="C53" s="37">
        <f t="shared" si="4"/>
        <v>152987</v>
      </c>
      <c r="D53" s="29"/>
      <c r="E53" s="29"/>
      <c r="F53" s="29"/>
      <c r="G53" s="29"/>
      <c r="H53" s="29"/>
      <c r="I53" s="29"/>
      <c r="J53" s="29"/>
      <c r="K53" s="29"/>
      <c r="L53" s="28">
        <v>0</v>
      </c>
      <c r="M53" s="37">
        <v>64</v>
      </c>
      <c r="N53" s="37">
        <v>0</v>
      </c>
      <c r="O53" s="37">
        <v>0</v>
      </c>
      <c r="P53" s="37">
        <v>0</v>
      </c>
      <c r="Q53" s="37">
        <v>5</v>
      </c>
      <c r="R53" s="37">
        <v>50</v>
      </c>
      <c r="S53" s="37">
        <v>83</v>
      </c>
      <c r="T53" s="37">
        <v>0</v>
      </c>
      <c r="U53" s="37">
        <v>5</v>
      </c>
      <c r="V53" s="37">
        <v>193</v>
      </c>
      <c r="W53" s="37">
        <v>573</v>
      </c>
      <c r="X53" s="37">
        <v>1704</v>
      </c>
      <c r="Y53" s="37">
        <v>188</v>
      </c>
      <c r="Z53" s="37">
        <v>474</v>
      </c>
      <c r="AA53" s="37">
        <v>3949</v>
      </c>
      <c r="AB53" s="37">
        <v>8</v>
      </c>
      <c r="AC53" s="37">
        <v>2146</v>
      </c>
      <c r="AD53" s="37">
        <v>0</v>
      </c>
      <c r="AE53" s="37">
        <v>0</v>
      </c>
      <c r="AF53" s="37">
        <v>0</v>
      </c>
      <c r="AG53" s="89">
        <v>0</v>
      </c>
      <c r="AH53" s="90">
        <f t="shared" si="5"/>
        <v>9442</v>
      </c>
      <c r="AI53" s="30"/>
      <c r="AJ53" s="29">
        <v>0</v>
      </c>
      <c r="AK53" s="81">
        <f t="shared" si="6"/>
        <v>143545</v>
      </c>
      <c r="AL53" s="28">
        <f t="shared" si="7"/>
        <v>23431</v>
      </c>
      <c r="AM53" s="33">
        <v>0</v>
      </c>
      <c r="AN53" s="29">
        <v>23431</v>
      </c>
      <c r="AO53" s="67">
        <v>2022</v>
      </c>
      <c r="AP53" s="67">
        <v>118092</v>
      </c>
      <c r="AQ53" s="29">
        <v>0</v>
      </c>
      <c r="AR53" s="30">
        <v>0</v>
      </c>
      <c r="AT53"/>
    </row>
    <row r="54" spans="1:46" ht="12.75">
      <c r="A54" s="18">
        <v>19</v>
      </c>
      <c r="B54" s="30" t="s">
        <v>72</v>
      </c>
      <c r="C54" s="37">
        <f t="shared" si="4"/>
        <v>10551</v>
      </c>
      <c r="D54" s="29"/>
      <c r="E54" s="29"/>
      <c r="F54" s="29"/>
      <c r="G54" s="29"/>
      <c r="H54" s="29"/>
      <c r="I54" s="29"/>
      <c r="J54" s="29"/>
      <c r="K54" s="29"/>
      <c r="L54" s="28">
        <v>0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37">
        <v>0</v>
      </c>
      <c r="S54" s="37">
        <v>0</v>
      </c>
      <c r="T54" s="37">
        <v>0</v>
      </c>
      <c r="U54" s="37">
        <v>0</v>
      </c>
      <c r="V54" s="37">
        <v>0</v>
      </c>
      <c r="W54" s="37">
        <v>0</v>
      </c>
      <c r="X54" s="37">
        <v>0</v>
      </c>
      <c r="Y54" s="37">
        <v>0</v>
      </c>
      <c r="Z54" s="37">
        <v>0</v>
      </c>
      <c r="AA54" s="37">
        <v>0</v>
      </c>
      <c r="AB54" s="37">
        <v>0</v>
      </c>
      <c r="AC54" s="37">
        <v>0</v>
      </c>
      <c r="AD54" s="37">
        <v>0</v>
      </c>
      <c r="AE54" s="37">
        <v>0</v>
      </c>
      <c r="AF54" s="37">
        <v>0</v>
      </c>
      <c r="AG54" s="89">
        <v>0</v>
      </c>
      <c r="AH54" s="90">
        <f t="shared" si="5"/>
        <v>0</v>
      </c>
      <c r="AI54" s="30"/>
      <c r="AJ54" s="29">
        <v>0</v>
      </c>
      <c r="AK54" s="81">
        <f t="shared" si="6"/>
        <v>10551</v>
      </c>
      <c r="AL54" s="28">
        <f t="shared" si="7"/>
        <v>10551</v>
      </c>
      <c r="AM54" s="33">
        <v>0</v>
      </c>
      <c r="AN54" s="29">
        <v>10551</v>
      </c>
      <c r="AO54" s="67">
        <v>0</v>
      </c>
      <c r="AP54" s="67">
        <v>0</v>
      </c>
      <c r="AQ54" s="29">
        <v>0</v>
      </c>
      <c r="AR54" s="30">
        <v>0</v>
      </c>
      <c r="AT54"/>
    </row>
    <row r="55" spans="1:46" ht="12.75">
      <c r="A55" s="18">
        <v>20</v>
      </c>
      <c r="B55" s="30" t="s">
        <v>73</v>
      </c>
      <c r="C55" s="37">
        <f t="shared" si="4"/>
        <v>0</v>
      </c>
      <c r="D55" s="29"/>
      <c r="E55" s="29"/>
      <c r="F55" s="29"/>
      <c r="G55" s="29"/>
      <c r="H55" s="29"/>
      <c r="I55" s="29"/>
      <c r="J55" s="29"/>
      <c r="K55" s="29"/>
      <c r="L55" s="28">
        <v>0</v>
      </c>
      <c r="M55" s="37">
        <v>0</v>
      </c>
      <c r="N55" s="37">
        <v>0</v>
      </c>
      <c r="O55" s="37">
        <v>0</v>
      </c>
      <c r="P55" s="37">
        <v>0</v>
      </c>
      <c r="Q55" s="37">
        <v>0</v>
      </c>
      <c r="R55" s="37">
        <v>0</v>
      </c>
      <c r="S55" s="37">
        <v>0</v>
      </c>
      <c r="T55" s="37">
        <v>0</v>
      </c>
      <c r="U55" s="37">
        <v>0</v>
      </c>
      <c r="V55" s="37">
        <v>0</v>
      </c>
      <c r="W55" s="37">
        <v>0</v>
      </c>
      <c r="X55" s="37">
        <v>0</v>
      </c>
      <c r="Y55" s="37">
        <v>0</v>
      </c>
      <c r="Z55" s="37">
        <v>0</v>
      </c>
      <c r="AA55" s="37">
        <v>0</v>
      </c>
      <c r="AB55" s="37">
        <v>0</v>
      </c>
      <c r="AC55" s="37">
        <v>0</v>
      </c>
      <c r="AD55" s="37">
        <v>0</v>
      </c>
      <c r="AE55" s="37">
        <v>0</v>
      </c>
      <c r="AF55" s="37">
        <v>0</v>
      </c>
      <c r="AG55" s="89">
        <v>0</v>
      </c>
      <c r="AH55" s="90">
        <f t="shared" si="5"/>
        <v>0</v>
      </c>
      <c r="AI55" s="30"/>
      <c r="AJ55" s="29">
        <v>0</v>
      </c>
      <c r="AK55" s="81">
        <f t="shared" si="6"/>
        <v>0</v>
      </c>
      <c r="AL55" s="28">
        <f t="shared" si="7"/>
        <v>0</v>
      </c>
      <c r="AM55" s="33">
        <v>0</v>
      </c>
      <c r="AN55" s="29">
        <v>0</v>
      </c>
      <c r="AO55" s="67">
        <v>0</v>
      </c>
      <c r="AP55" s="67">
        <v>0</v>
      </c>
      <c r="AQ55" s="29">
        <v>0</v>
      </c>
      <c r="AR55" s="30">
        <v>0</v>
      </c>
      <c r="AT55"/>
    </row>
    <row r="56" spans="1:46" ht="12.75">
      <c r="A56" s="18">
        <v>21</v>
      </c>
      <c r="B56" s="30" t="s">
        <v>74</v>
      </c>
      <c r="C56" s="37">
        <f t="shared" si="4"/>
        <v>68805</v>
      </c>
      <c r="D56" s="29"/>
      <c r="E56" s="29"/>
      <c r="F56" s="29"/>
      <c r="G56" s="29"/>
      <c r="H56" s="29"/>
      <c r="I56" s="29"/>
      <c r="J56" s="29"/>
      <c r="K56" s="29"/>
      <c r="L56" s="28">
        <v>0</v>
      </c>
      <c r="M56" s="37">
        <v>0</v>
      </c>
      <c r="N56" s="37">
        <v>0</v>
      </c>
      <c r="O56" s="37">
        <v>0</v>
      </c>
      <c r="P56" s="37">
        <v>0</v>
      </c>
      <c r="Q56" s="37">
        <v>0</v>
      </c>
      <c r="R56" s="37">
        <v>0</v>
      </c>
      <c r="S56" s="37">
        <v>0</v>
      </c>
      <c r="T56" s="37">
        <v>0</v>
      </c>
      <c r="U56" s="37">
        <v>0</v>
      </c>
      <c r="V56" s="37">
        <v>0</v>
      </c>
      <c r="W56" s="37">
        <v>0</v>
      </c>
      <c r="X56" s="37">
        <v>0</v>
      </c>
      <c r="Y56" s="37">
        <v>0</v>
      </c>
      <c r="Z56" s="37">
        <v>0</v>
      </c>
      <c r="AA56" s="37">
        <v>0</v>
      </c>
      <c r="AB56" s="37">
        <v>0</v>
      </c>
      <c r="AC56" s="37">
        <v>0</v>
      </c>
      <c r="AD56" s="37">
        <v>0</v>
      </c>
      <c r="AE56" s="37">
        <v>0</v>
      </c>
      <c r="AF56" s="37">
        <v>0</v>
      </c>
      <c r="AG56" s="89">
        <v>0</v>
      </c>
      <c r="AH56" s="90">
        <f t="shared" si="5"/>
        <v>0</v>
      </c>
      <c r="AI56" s="30"/>
      <c r="AJ56" s="29">
        <v>119288</v>
      </c>
      <c r="AK56" s="81">
        <f t="shared" si="6"/>
        <v>-50483</v>
      </c>
      <c r="AL56" s="28">
        <f t="shared" si="7"/>
        <v>-50483</v>
      </c>
      <c r="AM56" s="33">
        <v>0</v>
      </c>
      <c r="AN56" s="29">
        <v>-50483</v>
      </c>
      <c r="AO56" s="67">
        <v>0</v>
      </c>
      <c r="AP56" s="67">
        <v>0</v>
      </c>
      <c r="AQ56" s="29">
        <v>0</v>
      </c>
      <c r="AR56" s="30">
        <v>0</v>
      </c>
      <c r="AT56"/>
    </row>
    <row r="57" spans="1:46" ht="13.5" thickBot="1">
      <c r="A57" s="75">
        <v>999</v>
      </c>
      <c r="B57" s="30" t="s">
        <v>75</v>
      </c>
      <c r="C57" s="37">
        <f t="shared" si="4"/>
        <v>0</v>
      </c>
      <c r="D57" s="29"/>
      <c r="E57" s="29"/>
      <c r="F57" s="29"/>
      <c r="G57" s="29"/>
      <c r="H57" s="29"/>
      <c r="I57" s="29"/>
      <c r="J57" s="29"/>
      <c r="K57" s="29"/>
      <c r="L57" s="28">
        <v>0</v>
      </c>
      <c r="M57" s="37">
        <v>0</v>
      </c>
      <c r="N57" s="37">
        <v>0</v>
      </c>
      <c r="O57" s="37">
        <v>0</v>
      </c>
      <c r="P57" s="37">
        <v>0</v>
      </c>
      <c r="Q57" s="37">
        <v>0</v>
      </c>
      <c r="R57" s="37">
        <v>0</v>
      </c>
      <c r="S57" s="37">
        <v>0</v>
      </c>
      <c r="T57" s="37">
        <v>0</v>
      </c>
      <c r="U57" s="37">
        <v>0</v>
      </c>
      <c r="V57" s="37">
        <v>0</v>
      </c>
      <c r="W57" s="37">
        <v>0</v>
      </c>
      <c r="X57" s="37">
        <v>0</v>
      </c>
      <c r="Y57" s="37">
        <v>0</v>
      </c>
      <c r="Z57" s="37">
        <v>0</v>
      </c>
      <c r="AA57" s="37">
        <v>0</v>
      </c>
      <c r="AB57" s="37">
        <v>0</v>
      </c>
      <c r="AC57" s="37">
        <v>0</v>
      </c>
      <c r="AD57" s="37">
        <v>0</v>
      </c>
      <c r="AE57" s="37">
        <v>0</v>
      </c>
      <c r="AF57" s="37">
        <v>0</v>
      </c>
      <c r="AG57" s="37">
        <v>0</v>
      </c>
      <c r="AH57" s="90">
        <f t="shared" si="5"/>
        <v>0</v>
      </c>
      <c r="AI57" s="30"/>
      <c r="AJ57" s="29">
        <v>0</v>
      </c>
      <c r="AK57" s="81">
        <f t="shared" si="6"/>
        <v>0</v>
      </c>
      <c r="AL57" s="28">
        <f t="shared" si="7"/>
        <v>0</v>
      </c>
      <c r="AM57" s="33">
        <v>0</v>
      </c>
      <c r="AN57" s="29">
        <v>0</v>
      </c>
      <c r="AO57" s="67">
        <v>0</v>
      </c>
      <c r="AP57" s="67">
        <v>0</v>
      </c>
      <c r="AQ57" s="29">
        <v>0</v>
      </c>
      <c r="AR57" s="30">
        <v>0</v>
      </c>
      <c r="AT57"/>
    </row>
    <row r="58" spans="2:46" ht="14.25" thickBot="1" thickTop="1">
      <c r="B58" s="32" t="s">
        <v>33</v>
      </c>
      <c r="C58" s="31">
        <f>SUM(C36:C57)</f>
        <v>5219274</v>
      </c>
      <c r="D58" s="31">
        <f aca="true" t="shared" si="8" ref="D58:AM58">SUM(D36:D57)</f>
        <v>0</v>
      </c>
      <c r="E58" s="31">
        <f t="shared" si="8"/>
        <v>0</v>
      </c>
      <c r="F58" s="31">
        <f t="shared" si="8"/>
        <v>0</v>
      </c>
      <c r="G58" s="31">
        <f t="shared" si="8"/>
        <v>0</v>
      </c>
      <c r="H58" s="31">
        <f t="shared" si="8"/>
        <v>0</v>
      </c>
      <c r="I58" s="31">
        <f t="shared" si="8"/>
        <v>0</v>
      </c>
      <c r="J58" s="31">
        <f t="shared" si="8"/>
        <v>0</v>
      </c>
      <c r="K58" s="85">
        <f t="shared" si="8"/>
        <v>0</v>
      </c>
      <c r="L58" s="31">
        <f t="shared" si="8"/>
        <v>155027</v>
      </c>
      <c r="M58" s="31">
        <f t="shared" si="8"/>
        <v>104222</v>
      </c>
      <c r="N58" s="31">
        <f t="shared" si="8"/>
        <v>4139</v>
      </c>
      <c r="O58" s="31">
        <f t="shared" si="8"/>
        <v>57344</v>
      </c>
      <c r="P58" s="31">
        <f t="shared" si="8"/>
        <v>18665</v>
      </c>
      <c r="Q58" s="31">
        <f t="shared" si="8"/>
        <v>412</v>
      </c>
      <c r="R58" s="31">
        <f t="shared" si="8"/>
        <v>403898</v>
      </c>
      <c r="S58" s="31">
        <f t="shared" si="8"/>
        <v>70120</v>
      </c>
      <c r="T58" s="31">
        <f t="shared" si="8"/>
        <v>14900</v>
      </c>
      <c r="U58" s="31">
        <f t="shared" si="8"/>
        <v>90716</v>
      </c>
      <c r="V58" s="31">
        <f t="shared" si="8"/>
        <v>169456</v>
      </c>
      <c r="W58" s="31">
        <f t="shared" si="8"/>
        <v>85327</v>
      </c>
      <c r="X58" s="31">
        <f t="shared" si="8"/>
        <v>40106</v>
      </c>
      <c r="Y58" s="31">
        <f t="shared" si="8"/>
        <v>136593</v>
      </c>
      <c r="Z58" s="31">
        <f t="shared" si="8"/>
        <v>111577</v>
      </c>
      <c r="AA58" s="31">
        <f t="shared" si="8"/>
        <v>25624</v>
      </c>
      <c r="AB58" s="31">
        <f t="shared" si="8"/>
        <v>18327</v>
      </c>
      <c r="AC58" s="31">
        <f t="shared" si="8"/>
        <v>112729</v>
      </c>
      <c r="AD58" s="31">
        <f t="shared" si="8"/>
        <v>0</v>
      </c>
      <c r="AE58" s="31">
        <f t="shared" si="8"/>
        <v>105997</v>
      </c>
      <c r="AF58" s="31">
        <f t="shared" si="8"/>
        <v>0</v>
      </c>
      <c r="AG58" s="31">
        <f t="shared" si="8"/>
        <v>0</v>
      </c>
      <c r="AH58" s="31">
        <f t="shared" si="8"/>
        <v>1725179</v>
      </c>
      <c r="AI58" s="32">
        <f t="shared" si="8"/>
        <v>0</v>
      </c>
      <c r="AJ58" s="85">
        <f t="shared" si="8"/>
        <v>229160</v>
      </c>
      <c r="AK58" s="85">
        <f t="shared" si="8"/>
        <v>2825010</v>
      </c>
      <c r="AL58" s="31">
        <f t="shared" si="8"/>
        <v>2199053</v>
      </c>
      <c r="AM58" s="31">
        <f t="shared" si="8"/>
        <v>965006</v>
      </c>
      <c r="AN58" s="86">
        <f>SUM(AN36:AN57)</f>
        <v>1234047</v>
      </c>
      <c r="AO58" s="86">
        <f>SUM(AO36:AO57)</f>
        <v>507865</v>
      </c>
      <c r="AP58" s="86">
        <f>SUM(AP36:AP57)</f>
        <v>118092</v>
      </c>
      <c r="AQ58" s="31">
        <f>SUM(AQ36:AQ57)</f>
        <v>416720</v>
      </c>
      <c r="AR58" s="104">
        <f>SUM(AR36:AR57)</f>
        <v>23205</v>
      </c>
      <c r="AT58"/>
    </row>
    <row r="59" spans="2:46" ht="13.5" thickTop="1">
      <c r="B59" s="11" t="s">
        <v>34</v>
      </c>
      <c r="C59" s="91"/>
      <c r="D59" s="84"/>
      <c r="E59" s="84"/>
      <c r="F59" s="84">
        <f>F30</f>
        <v>156269</v>
      </c>
      <c r="G59" s="84">
        <f>G30</f>
        <v>0</v>
      </c>
      <c r="H59" s="84">
        <f>H30</f>
        <v>62861</v>
      </c>
      <c r="I59" s="84">
        <f>I30</f>
        <v>105</v>
      </c>
      <c r="J59" s="84">
        <f>J30</f>
        <v>49348</v>
      </c>
      <c r="K59" s="84"/>
      <c r="L59" s="91">
        <v>764416</v>
      </c>
      <c r="M59" s="92">
        <v>47754</v>
      </c>
      <c r="N59" s="92">
        <v>19931</v>
      </c>
      <c r="O59" s="92">
        <v>92216</v>
      </c>
      <c r="P59" s="92">
        <v>12364</v>
      </c>
      <c r="Q59" s="92">
        <v>13892</v>
      </c>
      <c r="R59" s="92">
        <v>208537</v>
      </c>
      <c r="S59" s="92">
        <v>53712</v>
      </c>
      <c r="T59" s="92">
        <v>9248</v>
      </c>
      <c r="U59" s="92">
        <v>106820</v>
      </c>
      <c r="V59" s="92">
        <v>149796</v>
      </c>
      <c r="W59" s="92">
        <v>89701</v>
      </c>
      <c r="X59" s="92">
        <v>106803</v>
      </c>
      <c r="Y59" s="92">
        <v>319328</v>
      </c>
      <c r="Z59" s="92">
        <v>162604</v>
      </c>
      <c r="AA59" s="92">
        <v>174514</v>
      </c>
      <c r="AB59" s="92">
        <v>57349</v>
      </c>
      <c r="AC59" s="92">
        <v>39862</v>
      </c>
      <c r="AD59" s="92">
        <v>10551</v>
      </c>
      <c r="AE59" s="92">
        <v>-105997</v>
      </c>
      <c r="AF59" s="92">
        <v>0</v>
      </c>
      <c r="AG59" s="92">
        <v>0</v>
      </c>
      <c r="AH59" s="93">
        <f>SUM(L59:AG59)</f>
        <v>2333401</v>
      </c>
      <c r="AI59" s="93">
        <f>SUM(C59:AG59)</f>
        <v>2601984</v>
      </c>
      <c r="AT59"/>
    </row>
    <row r="60" spans="2:46" ht="13.5" thickBot="1">
      <c r="B60" s="11" t="s">
        <v>52</v>
      </c>
      <c r="C60" s="28"/>
      <c r="D60" s="29"/>
      <c r="E60" s="29"/>
      <c r="F60" s="29"/>
      <c r="G60" s="29"/>
      <c r="H60" s="29"/>
      <c r="I60" s="29"/>
      <c r="J60" s="29"/>
      <c r="K60" s="29"/>
      <c r="L60" s="28">
        <v>0</v>
      </c>
      <c r="M60" s="37">
        <v>0</v>
      </c>
      <c r="N60" s="37">
        <v>0</v>
      </c>
      <c r="O60" s="37">
        <v>0</v>
      </c>
      <c r="P60" s="37">
        <v>0</v>
      </c>
      <c r="Q60" s="37">
        <v>0</v>
      </c>
      <c r="R60" s="37">
        <v>0</v>
      </c>
      <c r="S60" s="37">
        <v>0</v>
      </c>
      <c r="T60" s="37">
        <v>0</v>
      </c>
      <c r="U60" s="37">
        <v>0</v>
      </c>
      <c r="V60" s="37">
        <v>0</v>
      </c>
      <c r="W60" s="37">
        <v>0</v>
      </c>
      <c r="X60" s="37">
        <v>0</v>
      </c>
      <c r="Y60" s="37">
        <v>0</v>
      </c>
      <c r="Z60" s="37">
        <v>0</v>
      </c>
      <c r="AA60" s="37">
        <v>0</v>
      </c>
      <c r="AB60" s="37">
        <v>0</v>
      </c>
      <c r="AC60" s="37">
        <v>0</v>
      </c>
      <c r="AD60" s="37">
        <v>0</v>
      </c>
      <c r="AE60" s="37">
        <v>0</v>
      </c>
      <c r="AF60" s="37">
        <v>0</v>
      </c>
      <c r="AG60" s="37">
        <v>0</v>
      </c>
      <c r="AH60" s="30">
        <f aca="true" t="shared" si="9" ref="AH60:AH67">SUM(L60:AG60)</f>
        <v>0</v>
      </c>
      <c r="AI60" s="30">
        <f aca="true" t="shared" si="10" ref="AI60:AI67">SUM(C60:AG60)</f>
        <v>0</v>
      </c>
      <c r="AT60"/>
    </row>
    <row r="61" spans="2:46" ht="13.5" thickTop="1">
      <c r="B61" s="11" t="s">
        <v>53</v>
      </c>
      <c r="C61" s="28"/>
      <c r="D61" s="29"/>
      <c r="E61" s="29"/>
      <c r="F61" s="29"/>
      <c r="G61" s="29"/>
      <c r="H61" s="29"/>
      <c r="I61" s="29"/>
      <c r="J61" s="29"/>
      <c r="K61" s="29"/>
      <c r="L61" s="28">
        <v>0</v>
      </c>
      <c r="M61" s="37">
        <v>0</v>
      </c>
      <c r="N61" s="37">
        <v>0</v>
      </c>
      <c r="O61" s="37">
        <v>0</v>
      </c>
      <c r="P61" s="37">
        <v>0</v>
      </c>
      <c r="Q61" s="37">
        <v>0</v>
      </c>
      <c r="R61" s="37">
        <v>0</v>
      </c>
      <c r="S61" s="37">
        <v>0</v>
      </c>
      <c r="T61" s="37">
        <v>0</v>
      </c>
      <c r="U61" s="37">
        <v>0</v>
      </c>
      <c r="V61" s="37">
        <v>0</v>
      </c>
      <c r="W61" s="37">
        <v>0</v>
      </c>
      <c r="X61" s="37">
        <v>0</v>
      </c>
      <c r="Y61" s="37">
        <v>0</v>
      </c>
      <c r="Z61" s="37">
        <v>0</v>
      </c>
      <c r="AA61" s="37">
        <v>0</v>
      </c>
      <c r="AB61" s="37">
        <v>0</v>
      </c>
      <c r="AC61" s="37">
        <v>0</v>
      </c>
      <c r="AD61" s="37">
        <v>0</v>
      </c>
      <c r="AE61" s="37">
        <v>0</v>
      </c>
      <c r="AF61" s="37">
        <v>0</v>
      </c>
      <c r="AG61" s="37">
        <v>0</v>
      </c>
      <c r="AH61" s="30">
        <f t="shared" si="9"/>
        <v>0</v>
      </c>
      <c r="AI61" s="30">
        <f t="shared" si="10"/>
        <v>0</v>
      </c>
      <c r="AK61" s="12" t="s">
        <v>35</v>
      </c>
      <c r="AL61" s="17"/>
      <c r="AM61" s="17"/>
      <c r="AN61" s="17"/>
      <c r="AO61" s="105">
        <f>AH59</f>
        <v>2333401</v>
      </c>
      <c r="AQ61" s="12" t="s">
        <v>36</v>
      </c>
      <c r="AR61" s="17"/>
      <c r="AS61" s="17"/>
      <c r="AT61" s="105">
        <f>AK58</f>
        <v>2825010</v>
      </c>
    </row>
    <row r="62" spans="2:46" ht="12.75">
      <c r="B62" s="11" t="s">
        <v>37</v>
      </c>
      <c r="C62" s="28"/>
      <c r="D62" s="29"/>
      <c r="E62" s="29"/>
      <c r="F62" s="29"/>
      <c r="G62" s="29"/>
      <c r="H62" s="29"/>
      <c r="I62" s="29"/>
      <c r="J62" s="29"/>
      <c r="K62" s="29"/>
      <c r="L62" s="28">
        <v>0</v>
      </c>
      <c r="M62" s="37">
        <v>0</v>
      </c>
      <c r="N62" s="37">
        <v>0</v>
      </c>
      <c r="O62" s="37">
        <v>0</v>
      </c>
      <c r="P62" s="37">
        <v>0</v>
      </c>
      <c r="Q62" s="37">
        <v>0</v>
      </c>
      <c r="R62" s="37">
        <v>0</v>
      </c>
      <c r="S62" s="37">
        <v>0</v>
      </c>
      <c r="T62" s="37">
        <v>0</v>
      </c>
      <c r="U62" s="37">
        <v>0</v>
      </c>
      <c r="V62" s="37">
        <v>0</v>
      </c>
      <c r="W62" s="37">
        <v>0</v>
      </c>
      <c r="X62" s="37">
        <v>0</v>
      </c>
      <c r="Y62" s="37">
        <v>0</v>
      </c>
      <c r="Z62" s="37">
        <v>0</v>
      </c>
      <c r="AA62" s="37">
        <v>0</v>
      </c>
      <c r="AB62" s="37">
        <v>0</v>
      </c>
      <c r="AC62" s="37">
        <v>0</v>
      </c>
      <c r="AD62" s="37">
        <v>0</v>
      </c>
      <c r="AE62" s="37">
        <v>0</v>
      </c>
      <c r="AF62" s="37">
        <v>0</v>
      </c>
      <c r="AG62" s="37">
        <v>0</v>
      </c>
      <c r="AH62" s="30">
        <f t="shared" si="9"/>
        <v>0</v>
      </c>
      <c r="AI62" s="30">
        <f t="shared" si="10"/>
        <v>0</v>
      </c>
      <c r="AK62" s="18" t="s">
        <v>38</v>
      </c>
      <c r="AL62" s="19"/>
      <c r="AM62" s="19"/>
      <c r="AN62" s="19"/>
      <c r="AO62" s="81">
        <f>J59</f>
        <v>49348</v>
      </c>
      <c r="AQ62" s="18" t="s">
        <v>39</v>
      </c>
      <c r="AR62" s="19"/>
      <c r="AS62" s="19"/>
      <c r="AT62" s="81">
        <f>AQ58</f>
        <v>416720</v>
      </c>
    </row>
    <row r="63" spans="2:47" s="20" customFormat="1" ht="11.25" customHeight="1">
      <c r="B63" s="11" t="s">
        <v>40</v>
      </c>
      <c r="C63" s="94"/>
      <c r="D63" s="95"/>
      <c r="E63" s="95"/>
      <c r="F63" s="95"/>
      <c r="G63" s="95"/>
      <c r="H63" s="95"/>
      <c r="I63" s="95"/>
      <c r="J63" s="95"/>
      <c r="K63" s="95"/>
      <c r="L63" s="94">
        <v>0</v>
      </c>
      <c r="M63" s="96">
        <v>0</v>
      </c>
      <c r="N63" s="96">
        <v>0</v>
      </c>
      <c r="O63" s="96">
        <v>0</v>
      </c>
      <c r="P63" s="96">
        <v>0</v>
      </c>
      <c r="Q63" s="96">
        <v>0</v>
      </c>
      <c r="R63" s="96">
        <v>0</v>
      </c>
      <c r="S63" s="96">
        <v>0</v>
      </c>
      <c r="T63" s="96">
        <v>0</v>
      </c>
      <c r="U63" s="96">
        <v>0</v>
      </c>
      <c r="V63" s="96">
        <v>0</v>
      </c>
      <c r="W63" s="96">
        <v>0</v>
      </c>
      <c r="X63" s="96">
        <v>0</v>
      </c>
      <c r="Y63" s="96">
        <v>0</v>
      </c>
      <c r="Z63" s="96">
        <v>0</v>
      </c>
      <c r="AA63" s="96">
        <v>0</v>
      </c>
      <c r="AB63" s="96">
        <v>0</v>
      </c>
      <c r="AC63" s="96">
        <v>0</v>
      </c>
      <c r="AD63" s="96">
        <v>0</v>
      </c>
      <c r="AE63" s="96">
        <v>0</v>
      </c>
      <c r="AF63" s="96">
        <v>0</v>
      </c>
      <c r="AG63" s="96">
        <v>0</v>
      </c>
      <c r="AH63" s="30">
        <f t="shared" si="9"/>
        <v>0</v>
      </c>
      <c r="AI63" s="30">
        <f t="shared" si="10"/>
        <v>0</v>
      </c>
      <c r="AJ63" s="1"/>
      <c r="AK63" s="18" t="s">
        <v>41</v>
      </c>
      <c r="AL63" s="15"/>
      <c r="AM63" s="15"/>
      <c r="AN63" s="15"/>
      <c r="AO63" s="82">
        <f>I59</f>
        <v>105</v>
      </c>
      <c r="AQ63" s="18" t="s">
        <v>42</v>
      </c>
      <c r="AR63" s="19"/>
      <c r="AS63" s="19"/>
      <c r="AT63" s="82">
        <f>AR58</f>
        <v>23205</v>
      </c>
      <c r="AU63"/>
    </row>
    <row r="64" spans="2:46" ht="12.75">
      <c r="B64" s="11" t="s">
        <v>43</v>
      </c>
      <c r="C64" s="28"/>
      <c r="D64" s="29"/>
      <c r="E64" s="29"/>
      <c r="F64" s="29"/>
      <c r="G64" s="29"/>
      <c r="H64" s="29"/>
      <c r="I64" s="29"/>
      <c r="J64" s="29"/>
      <c r="K64" s="29"/>
      <c r="L64" s="28">
        <v>0</v>
      </c>
      <c r="M64" s="37">
        <v>0</v>
      </c>
      <c r="N64" s="37">
        <v>0</v>
      </c>
      <c r="O64" s="37">
        <v>0</v>
      </c>
      <c r="P64" s="37">
        <v>0</v>
      </c>
      <c r="Q64" s="37">
        <v>0</v>
      </c>
      <c r="R64" s="37">
        <v>0</v>
      </c>
      <c r="S64" s="37">
        <v>0</v>
      </c>
      <c r="T64" s="37">
        <v>0</v>
      </c>
      <c r="U64" s="37">
        <v>0</v>
      </c>
      <c r="V64" s="37">
        <v>0</v>
      </c>
      <c r="W64" s="37">
        <v>0</v>
      </c>
      <c r="X64" s="37">
        <v>0</v>
      </c>
      <c r="Y64" s="37">
        <v>0</v>
      </c>
      <c r="Z64" s="37">
        <v>0</v>
      </c>
      <c r="AA64" s="37">
        <v>0</v>
      </c>
      <c r="AB64" s="37">
        <v>0</v>
      </c>
      <c r="AC64" s="37">
        <v>0</v>
      </c>
      <c r="AD64" s="37">
        <v>0</v>
      </c>
      <c r="AE64" s="37">
        <v>0</v>
      </c>
      <c r="AF64" s="37">
        <v>0</v>
      </c>
      <c r="AG64" s="37">
        <v>0</v>
      </c>
      <c r="AH64" s="30">
        <f t="shared" si="9"/>
        <v>0</v>
      </c>
      <c r="AI64" s="30">
        <f t="shared" si="10"/>
        <v>0</v>
      </c>
      <c r="AJ64" s="1"/>
      <c r="AK64" s="18" t="s">
        <v>44</v>
      </c>
      <c r="AL64" s="19"/>
      <c r="AM64" s="19"/>
      <c r="AN64" s="19"/>
      <c r="AO64" s="81">
        <f>H59+F59</f>
        <v>219130</v>
      </c>
      <c r="AQ64" s="18" t="s">
        <v>45</v>
      </c>
      <c r="AR64" s="19"/>
      <c r="AS64" s="19"/>
      <c r="AT64" s="81">
        <f>AJ58</f>
        <v>229160</v>
      </c>
    </row>
    <row r="65" spans="2:46" ht="12.75">
      <c r="B65" s="11" t="s">
        <v>46</v>
      </c>
      <c r="C65" s="28"/>
      <c r="D65" s="29"/>
      <c r="E65" s="29"/>
      <c r="F65" s="29"/>
      <c r="G65" s="29"/>
      <c r="H65" s="29"/>
      <c r="I65" s="29"/>
      <c r="J65" s="29"/>
      <c r="K65" s="29"/>
      <c r="L65" s="28">
        <v>0</v>
      </c>
      <c r="M65" s="37">
        <v>0</v>
      </c>
      <c r="N65" s="37">
        <v>0</v>
      </c>
      <c r="O65" s="37">
        <v>0</v>
      </c>
      <c r="P65" s="37">
        <v>0</v>
      </c>
      <c r="Q65" s="37">
        <v>0</v>
      </c>
      <c r="R65" s="37">
        <v>0</v>
      </c>
      <c r="S65" s="37">
        <v>0</v>
      </c>
      <c r="T65" s="37">
        <v>0</v>
      </c>
      <c r="U65" s="37">
        <v>0</v>
      </c>
      <c r="V65" s="37">
        <v>0</v>
      </c>
      <c r="W65" s="37">
        <v>0</v>
      </c>
      <c r="X65" s="37">
        <v>0</v>
      </c>
      <c r="Y65" s="37">
        <v>0</v>
      </c>
      <c r="Z65" s="37">
        <v>0</v>
      </c>
      <c r="AA65" s="37">
        <v>0</v>
      </c>
      <c r="AB65" s="37">
        <v>0</v>
      </c>
      <c r="AC65" s="37">
        <v>0</v>
      </c>
      <c r="AD65" s="37">
        <v>0</v>
      </c>
      <c r="AE65" s="37">
        <v>0</v>
      </c>
      <c r="AF65" s="37">
        <v>0</v>
      </c>
      <c r="AG65" s="37">
        <v>0</v>
      </c>
      <c r="AH65" s="30">
        <f t="shared" si="9"/>
        <v>0</v>
      </c>
      <c r="AI65" s="30">
        <f t="shared" si="10"/>
        <v>0</v>
      </c>
      <c r="AJ65" s="1"/>
      <c r="AK65" s="18" t="s">
        <v>47</v>
      </c>
      <c r="AL65" s="19"/>
      <c r="AM65" s="19"/>
      <c r="AN65" s="19"/>
      <c r="AO65" s="81">
        <f>G59</f>
        <v>0</v>
      </c>
      <c r="AQ65" s="18" t="s">
        <v>48</v>
      </c>
      <c r="AR65" s="19"/>
      <c r="AS65" s="19"/>
      <c r="AT65" s="81">
        <f>AJ30</f>
        <v>892111</v>
      </c>
    </row>
    <row r="66" spans="2:46" ht="13.5" thickBot="1">
      <c r="B66" s="11" t="s">
        <v>49</v>
      </c>
      <c r="C66" s="97"/>
      <c r="D66" s="98"/>
      <c r="E66" s="98"/>
      <c r="F66" s="98"/>
      <c r="G66" s="98"/>
      <c r="H66" s="98"/>
      <c r="I66" s="98"/>
      <c r="J66" s="98"/>
      <c r="K66" s="98"/>
      <c r="L66" s="97">
        <v>764416</v>
      </c>
      <c r="M66" s="99">
        <v>47754</v>
      </c>
      <c r="N66" s="99">
        <v>19931</v>
      </c>
      <c r="O66" s="99">
        <v>92216</v>
      </c>
      <c r="P66" s="99">
        <v>12364</v>
      </c>
      <c r="Q66" s="99">
        <v>13892</v>
      </c>
      <c r="R66" s="99">
        <v>208537</v>
      </c>
      <c r="S66" s="99">
        <v>53712</v>
      </c>
      <c r="T66" s="99">
        <v>9248</v>
      </c>
      <c r="U66" s="99">
        <v>106820</v>
      </c>
      <c r="V66" s="99">
        <v>149796</v>
      </c>
      <c r="W66" s="99">
        <v>89701</v>
      </c>
      <c r="X66" s="99">
        <v>106803</v>
      </c>
      <c r="Y66" s="99">
        <v>319328</v>
      </c>
      <c r="Z66" s="99">
        <v>162604</v>
      </c>
      <c r="AA66" s="99">
        <v>174514</v>
      </c>
      <c r="AB66" s="99">
        <v>57349</v>
      </c>
      <c r="AC66" s="99">
        <v>39862</v>
      </c>
      <c r="AD66" s="99">
        <v>10551</v>
      </c>
      <c r="AE66" s="99">
        <v>-105997</v>
      </c>
      <c r="AF66" s="99">
        <v>0</v>
      </c>
      <c r="AG66" s="99">
        <v>0</v>
      </c>
      <c r="AH66" s="100">
        <f t="shared" si="9"/>
        <v>2333401</v>
      </c>
      <c r="AI66" s="100">
        <f t="shared" si="10"/>
        <v>2333401</v>
      </c>
      <c r="AJ66" s="1"/>
      <c r="AK66" s="18"/>
      <c r="AL66" s="19"/>
      <c r="AM66" s="19"/>
      <c r="AN66" s="19"/>
      <c r="AO66" s="81"/>
      <c r="AQ66" s="18"/>
      <c r="AR66" s="19"/>
      <c r="AS66" s="19"/>
      <c r="AT66" s="81"/>
    </row>
    <row r="67" spans="2:46" ht="14.25" thickBot="1" thickTop="1">
      <c r="B67" s="57" t="s">
        <v>50</v>
      </c>
      <c r="C67" s="101"/>
      <c r="D67" s="101"/>
      <c r="E67" s="101"/>
      <c r="F67" s="101"/>
      <c r="G67" s="101"/>
      <c r="H67" s="101"/>
      <c r="I67" s="101"/>
      <c r="J67" s="101"/>
      <c r="K67" s="101"/>
      <c r="L67" s="102">
        <v>2689079</v>
      </c>
      <c r="M67" s="103">
        <v>815662</v>
      </c>
      <c r="N67" s="103">
        <v>53382</v>
      </c>
      <c r="O67" s="103">
        <v>197963</v>
      </c>
      <c r="P67" s="103">
        <v>68632</v>
      </c>
      <c r="Q67" s="103">
        <v>2309</v>
      </c>
      <c r="R67" s="103">
        <v>31446</v>
      </c>
      <c r="S67" s="103">
        <v>14118</v>
      </c>
      <c r="T67" s="103">
        <v>1450</v>
      </c>
      <c r="U67" s="103">
        <v>32376</v>
      </c>
      <c r="V67" s="103">
        <v>72947</v>
      </c>
      <c r="W67" s="103">
        <v>10269</v>
      </c>
      <c r="X67" s="103">
        <v>3103</v>
      </c>
      <c r="Y67" s="103">
        <v>21925</v>
      </c>
      <c r="Z67" s="103">
        <v>58913</v>
      </c>
      <c r="AA67" s="103">
        <v>61188</v>
      </c>
      <c r="AB67" s="103">
        <v>10284</v>
      </c>
      <c r="AC67" s="103">
        <v>15785</v>
      </c>
      <c r="AD67" s="103">
        <v>91713</v>
      </c>
      <c r="AE67" s="103">
        <v>0</v>
      </c>
      <c r="AF67" s="103">
        <v>0</v>
      </c>
      <c r="AG67" s="103">
        <v>0</v>
      </c>
      <c r="AH67" s="104">
        <f t="shared" si="9"/>
        <v>4252544</v>
      </c>
      <c r="AI67" s="83">
        <f t="shared" si="10"/>
        <v>4252544</v>
      </c>
      <c r="AJ67" s="1"/>
      <c r="AK67" s="41" t="s">
        <v>51</v>
      </c>
      <c r="AL67" s="26"/>
      <c r="AM67" s="26"/>
      <c r="AN67" s="26"/>
      <c r="AO67" s="83">
        <f>AO61+AO62+AO63+AO64+AO65</f>
        <v>2601984</v>
      </c>
      <c r="AQ67" s="41" t="s">
        <v>51</v>
      </c>
      <c r="AR67" s="26"/>
      <c r="AS67" s="26"/>
      <c r="AT67" s="83">
        <f>AT61+AT62+AT63+AT64-AT65</f>
        <v>2601984</v>
      </c>
    </row>
    <row r="68" ht="13.5" thickTop="1"/>
  </sheetData>
  <sheetProtection/>
  <printOptions gridLines="1"/>
  <pageMargins left="0.1968503937007874" right="0.1968503937007874" top="0.5905511811023623" bottom="0.31496062992125984" header="0.5118110236220472" footer="0.2362204724409449"/>
  <pageSetup fitToWidth="3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cesd</dc:creator>
  <cp:keywords/>
  <dc:description/>
  <cp:lastModifiedBy>ISTEEBU</cp:lastModifiedBy>
  <dcterms:created xsi:type="dcterms:W3CDTF">2000-02-15T11:07:25Z</dcterms:created>
  <dcterms:modified xsi:type="dcterms:W3CDTF">2014-08-01T09:33:47Z</dcterms:modified>
  <cp:category/>
  <cp:version/>
  <cp:contentType/>
  <cp:contentStatus/>
</cp:coreProperties>
</file>