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6570" activeTab="0"/>
  </bookViews>
  <sheets>
    <sheet name="TRE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<sst xmlns="http://schemas.openxmlformats.org/spreadsheetml/2006/main" count="154" uniqueCount="92">
  <si>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TABLEAU DES RESSOURCES ET DES EMPLOIS (TRE)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</si>
  <si>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</si>
  <si>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</si>
  <si>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</si>
  <si>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</si>
  <si>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</si>
  <si>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</si>
  <si>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</si>
  <si>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</si>
  <si>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</si>
  <si>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</si>
  <si>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</si>
  <si>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</si>
  <si>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Total des branches</t>
  </si>
  <si>
    <t>Ajustement CAF /FAB</t>
  </si>
  <si>
    <t>Impor-tations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</si>
  <si>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</si>
  <si>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</si>
  <si>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</si>
  <si>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</si>
  <si>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</si>
  <si>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</si>
  <si>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</si>
  <si>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</si>
  <si>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</si>
  <si>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</si>
  <si>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</si>
  <si>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</si>
  <si>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</si>
  <si>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</si>
  <si>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</si>
  <si>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</si>
  <si>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</si>
  <si>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</si>
  <si>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</si>
  <si>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</si>
  <si>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</si>
  <si>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</si>
  <si>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</si>
  <si>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</si>
  <si>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</si>
  <si>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</si>
  <si>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</si>
  <si>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</si>
  <si>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</si>
  <si>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 xml:space="preserve">EXPORTATIONS </t>
  </si>
  <si>
    <t>Subventions sur la production</t>
  </si>
  <si>
    <t>SUBVENTIONS SUR LES PRODUITS</t>
  </si>
  <si>
    <t>IMPORTATIONS</t>
  </si>
  <si>
    <t>Excédent brut d'exploitation / revenu mixte</t>
  </si>
  <si>
    <t>Effectifs employés par branche</t>
  </si>
  <si>
    <t>PIB</t>
  </si>
  <si>
    <t>Rémunération des salariés</t>
  </si>
  <si>
    <t>Salaires bruts</t>
  </si>
  <si>
    <t>PRODUITS DE L'AGRICULTURE VIVRIERE</t>
  </si>
  <si>
    <t>PRODUITS AGRICOLES DESTINES A L'EXPORTATION</t>
  </si>
  <si>
    <t>PROD.  SYLVICULTURE EXPLOITATION FORET, SERV.</t>
  </si>
  <si>
    <t>PRODUITS DE L'ELEVAGE ET DE LA CHASSE</t>
  </si>
  <si>
    <t>PRODUITS DE LA PECHE</t>
  </si>
  <si>
    <t>PRODUITS D'EXTRACTION</t>
  </si>
  <si>
    <t>INDUSTRIES AGROALIMENTAIRES</t>
  </si>
  <si>
    <t>AUTRES INDUSTRIES MANUFACTURIERES</t>
  </si>
  <si>
    <t>PRODUCTION D'ELECTRICITE,GAZ ET EAU</t>
  </si>
  <si>
    <t>TRAVAUX DE CONSTRUCTION</t>
  </si>
  <si>
    <t>COMMERCE, SERVICES DE REPARATION</t>
  </si>
  <si>
    <t>TRANSPORTS  ET ACTIVITES DES AUXILIAIRES DE T</t>
  </si>
  <si>
    <t>SERVICES D'INTERMEDIATION FINANCIERES</t>
  </si>
  <si>
    <t>AUTRES SERVICES MARCHANDS</t>
  </si>
  <si>
    <t>SERVICES D'ADMINISTRATION PUBLIQUE</t>
  </si>
  <si>
    <t>EDUCATION</t>
  </si>
  <si>
    <t>SANTE ET ACTION SOCIALE</t>
  </si>
  <si>
    <t>ACTIVITES A CARACTERE COLLECTIF OU PERSONNEL</t>
  </si>
  <si>
    <t>ACTIVITES DES MENAGES EN TANT QU'EMPLOYEURS D</t>
  </si>
  <si>
    <t>SIFIM</t>
  </si>
  <si>
    <t>CORRECTION TERRITORIALE</t>
  </si>
  <si>
    <t>PRODUITS EN ATTENTES</t>
  </si>
  <si>
    <t>AGRICULTURE VIVRIERE</t>
  </si>
  <si>
    <t>AGRICULTURE D'EXPORTATION</t>
  </si>
  <si>
    <t>SYLVICULTURE, EXPL. FORESTIERE, SERVICES ANNE</t>
  </si>
  <si>
    <t>ELEVAGE ET CHASSE</t>
  </si>
  <si>
    <t>PECHE, PISCICULTURE, AQUACULTURE</t>
  </si>
  <si>
    <t>ACTIVITES EXTRACTIVES</t>
  </si>
  <si>
    <t xml:space="preserve">PRODUCTION ET DISTRIBUTION D'ELECTRICITE, DE </t>
  </si>
  <si>
    <t>CONSTRUCTION</t>
  </si>
  <si>
    <t>COMMERCE, REPARATION DES VEHICULES</t>
  </si>
  <si>
    <t>TRANSPORTS, ACTIVITES DES AUXILIAIRES DE TRAN</t>
  </si>
  <si>
    <t>ACTIVITES FINANCIERES</t>
  </si>
  <si>
    <t>ACTIVITES D'ADMINISTRATION PUBLIQUE</t>
  </si>
  <si>
    <t>Service d'Intermédiation financière indirecte</t>
  </si>
  <si>
    <t>BRANCHES EN ATTENTE</t>
  </si>
  <si>
    <t>Origine nationale &amp; importée</t>
  </si>
  <si>
    <t>ANNEE 2008 A PRIX COURANT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</si>
</sst>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"/>
    <numFmt numFmtId="181" formatCode="#,###"/>
    <numFmt numFmtId="182" formatCode="####"/>
    <numFmt numFmtId="183" formatCode="###"/>
    <numFmt numFmtId="184" formatCode="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top" wrapText="1"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0" xfId="0" applyNumberFormat="1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181" fontId="0" fillId="0" borderId="31" xfId="0" applyNumberFormat="1" applyBorder="1" applyAlignment="1">
      <alignment/>
    </xf>
    <xf numFmtId="181" fontId="0" fillId="0" borderId="33" xfId="0" applyNumberForma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 vertical="top" wrapText="1"/>
    </xf>
    <xf numFmtId="184" fontId="0" fillId="0" borderId="37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1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6" xfId="0" applyBorder="1" applyAlignment="1">
      <alignment horizontal="centerContinuous" vertical="center"/>
    </xf>
    <xf numFmtId="0" fontId="0" fillId="0" borderId="46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Continuous" vertical="center"/>
    </xf>
    <xf numFmtId="0" fontId="0" fillId="0" borderId="35" xfId="0" applyNumberFormat="1" applyBorder="1" applyAlignment="1">
      <alignment/>
    </xf>
    <xf numFmtId="0" fontId="0" fillId="0" borderId="25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 vertical="center"/>
    </xf>
    <xf numFmtId="181" fontId="0" fillId="0" borderId="29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49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181" fontId="0" fillId="0" borderId="31" xfId="0" applyNumberFormat="1" applyBorder="1" applyAlignment="1">
      <alignment vertical="top" wrapText="1"/>
    </xf>
    <xf numFmtId="181" fontId="0" fillId="0" borderId="14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7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51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G1">
      <selection activeCell="N2" sqref="N2"/>
    </sheetView>
  </sheetViews>
  <sheetFormatPr defaultColWidth="11.421875" defaultRowHeight="12.75"/>
  <cols>
    <col min="1" max="1" width="9.140625" style="0" customWidth="1"/>
    <col min="2" max="2" width="37.7109375" style="0" customWidth="1"/>
    <col min="3" max="3" width="10.8515625" style="0" customWidth="1"/>
    <col min="4" max="10" width="9.7109375" style="0" customWidth="1"/>
    <col min="11" max="11" width="13.7109375" style="0" customWidth="1"/>
    <col min="12" max="33" width="12.7109375" style="0" customWidth="1"/>
    <col min="34" max="35" width="12.7109375" style="1" customWidth="1"/>
    <col min="36" max="44" width="9.7109375" style="0" customWidth="1"/>
    <col min="45" max="45" width="14.7109375" style="0" customWidth="1"/>
    <col min="46" max="46" width="9.7109375" style="25" customWidth="1"/>
  </cols>
  <sheetData>
    <row r="1" spans="7:35" ht="15.75">
      <c r="G1" s="4" t="s">
        <v>0</v>
      </c>
      <c r="H1" s="4"/>
      <c r="N1" s="107" t="s">
        <v>91</v>
      </c>
      <c r="AH1"/>
      <c r="AI1"/>
    </row>
    <row r="2" ht="12.75">
      <c r="N2" t="s">
        <v>90</v>
      </c>
    </row>
    <row r="3" spans="3:41" ht="13.5" thickBot="1">
      <c r="C3" s="2" t="s">
        <v>1</v>
      </c>
      <c r="AI3" s="3"/>
      <c r="AO3" s="2"/>
    </row>
    <row r="4" spans="12:46" ht="14.25" thickBot="1" thickTop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42"/>
      <c r="AI4"/>
      <c r="AS4" s="25"/>
      <c r="AT4"/>
    </row>
    <row r="5" spans="1:46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76</v>
      </c>
      <c r="M5" s="34" t="s">
        <v>77</v>
      </c>
      <c r="N5" s="34" t="s">
        <v>78</v>
      </c>
      <c r="O5" s="34" t="s">
        <v>79</v>
      </c>
      <c r="P5" s="34" t="s">
        <v>80</v>
      </c>
      <c r="Q5" s="34" t="s">
        <v>81</v>
      </c>
      <c r="R5" s="34" t="s">
        <v>60</v>
      </c>
      <c r="S5" s="34" t="s">
        <v>61</v>
      </c>
      <c r="T5" s="34" t="s">
        <v>82</v>
      </c>
      <c r="U5" s="34" t="s">
        <v>83</v>
      </c>
      <c r="V5" s="34" t="s">
        <v>84</v>
      </c>
      <c r="W5" s="34" t="s">
        <v>85</v>
      </c>
      <c r="X5" s="34" t="s">
        <v>86</v>
      </c>
      <c r="Y5" s="34" t="s">
        <v>67</v>
      </c>
      <c r="Z5" s="34" t="s">
        <v>87</v>
      </c>
      <c r="AA5" s="34" t="s">
        <v>69</v>
      </c>
      <c r="AB5" s="34" t="s">
        <v>70</v>
      </c>
      <c r="AC5" s="34" t="s">
        <v>71</v>
      </c>
      <c r="AD5" s="34" t="s">
        <v>72</v>
      </c>
      <c r="AE5" s="34" t="s">
        <v>88</v>
      </c>
      <c r="AF5" s="34" t="s">
        <v>74</v>
      </c>
      <c r="AG5" s="6" t="s">
        <v>89</v>
      </c>
      <c r="AH5" s="40" t="s">
        <v>13</v>
      </c>
      <c r="AI5" s="52" t="s">
        <v>14</v>
      </c>
      <c r="AJ5" s="54" t="s">
        <v>15</v>
      </c>
      <c r="AT5"/>
    </row>
    <row r="6" spans="1:46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50"/>
      <c r="AI6" s="53"/>
      <c r="AJ6" s="55"/>
      <c r="AT6"/>
    </row>
    <row r="7" spans="1:46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</v>
      </c>
      <c r="M7" s="36">
        <v>2</v>
      </c>
      <c r="N7" s="36">
        <v>3</v>
      </c>
      <c r="O7" s="36">
        <v>4</v>
      </c>
      <c r="P7" s="36">
        <v>5</v>
      </c>
      <c r="Q7" s="36">
        <v>6</v>
      </c>
      <c r="R7" s="36">
        <v>7</v>
      </c>
      <c r="S7" s="36">
        <v>8</v>
      </c>
      <c r="T7" s="36">
        <v>9</v>
      </c>
      <c r="U7" s="36">
        <v>10</v>
      </c>
      <c r="V7" s="36">
        <v>11</v>
      </c>
      <c r="W7" s="36">
        <v>12</v>
      </c>
      <c r="X7" s="36">
        <v>13</v>
      </c>
      <c r="Y7" s="36">
        <v>14</v>
      </c>
      <c r="Z7" s="36">
        <v>15</v>
      </c>
      <c r="AA7" s="36">
        <v>16</v>
      </c>
      <c r="AB7" s="36">
        <v>17</v>
      </c>
      <c r="AC7" s="36">
        <v>18</v>
      </c>
      <c r="AD7" s="36">
        <v>19</v>
      </c>
      <c r="AE7" s="36">
        <v>20</v>
      </c>
      <c r="AF7" s="36">
        <v>21</v>
      </c>
      <c r="AG7" s="36">
        <v>999</v>
      </c>
      <c r="AH7" s="51"/>
      <c r="AI7" s="53"/>
      <c r="AJ7" s="55"/>
      <c r="AT7"/>
    </row>
    <row r="8" spans="1:46" ht="13.5" thickTop="1">
      <c r="A8" s="72">
        <v>1</v>
      </c>
      <c r="B8" s="29" t="s">
        <v>54</v>
      </c>
      <c r="C8" s="37">
        <f>D8+E8+F8+G8+H8+I8+J8+K8</f>
        <v>773813</v>
      </c>
      <c r="D8" s="29">
        <v>44608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36</v>
      </c>
      <c r="K8" s="29">
        <f>AH8+AI8+AJ8</f>
        <v>729169</v>
      </c>
      <c r="L8" s="28">
        <v>722087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0">
        <f>SUM(L8:AG8)</f>
        <v>722087</v>
      </c>
      <c r="AI8" s="45"/>
      <c r="AJ8" s="46">
        <v>7082</v>
      </c>
      <c r="AT8"/>
    </row>
    <row r="9" spans="1:46" ht="12.75">
      <c r="A9" s="72">
        <v>2</v>
      </c>
      <c r="B9" s="29" t="s">
        <v>55</v>
      </c>
      <c r="C9" s="37">
        <f aca="true" t="shared" si="0" ref="C9:C29">D9+E9+F9+G9+H9+I9+J9+K9</f>
        <v>175899</v>
      </c>
      <c r="D9" s="29">
        <v>13439</v>
      </c>
      <c r="E9" s="29">
        <v>0</v>
      </c>
      <c r="F9" s="29">
        <v>0</v>
      </c>
      <c r="G9" s="29">
        <v>0</v>
      </c>
      <c r="H9" s="29">
        <v>1176</v>
      </c>
      <c r="I9" s="29">
        <v>0</v>
      </c>
      <c r="J9" s="29">
        <v>67</v>
      </c>
      <c r="K9" s="29">
        <f aca="true" t="shared" si="1" ref="K9:K29">AH9+AI9+AJ9</f>
        <v>161217</v>
      </c>
      <c r="L9" s="28">
        <v>0</v>
      </c>
      <c r="M9" s="37">
        <v>159903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0">
        <f aca="true" t="shared" si="2" ref="AH9:AH29">SUM(L9:AG9)</f>
        <v>159903</v>
      </c>
      <c r="AI9" s="106"/>
      <c r="AJ9" s="48">
        <v>1314</v>
      </c>
      <c r="AT9"/>
    </row>
    <row r="10" spans="1:46" ht="12.75">
      <c r="A10" s="72">
        <v>3</v>
      </c>
      <c r="B10" s="29" t="s">
        <v>56</v>
      </c>
      <c r="C10" s="37">
        <f t="shared" si="0"/>
        <v>16807</v>
      </c>
      <c r="D10" s="29">
        <v>401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195</v>
      </c>
      <c r="K10" s="29">
        <f t="shared" si="1"/>
        <v>16211</v>
      </c>
      <c r="L10" s="28">
        <v>0</v>
      </c>
      <c r="M10" s="37">
        <v>0</v>
      </c>
      <c r="N10" s="37">
        <v>13060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0">
        <f t="shared" si="2"/>
        <v>13060</v>
      </c>
      <c r="AI10" s="106"/>
      <c r="AJ10" s="48">
        <v>3151</v>
      </c>
      <c r="AT10"/>
    </row>
    <row r="11" spans="1:46" ht="12.75">
      <c r="A11" s="72">
        <v>4</v>
      </c>
      <c r="B11" s="29" t="s">
        <v>57</v>
      </c>
      <c r="C11" s="37">
        <f t="shared" si="0"/>
        <v>58928</v>
      </c>
      <c r="D11" s="29">
        <v>5719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41</v>
      </c>
      <c r="K11" s="29">
        <f t="shared" si="1"/>
        <v>53168</v>
      </c>
      <c r="L11" s="28">
        <v>0</v>
      </c>
      <c r="M11" s="37">
        <v>0</v>
      </c>
      <c r="N11" s="37">
        <v>0</v>
      </c>
      <c r="O11" s="37">
        <v>52397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0">
        <f t="shared" si="2"/>
        <v>52397</v>
      </c>
      <c r="AI11" s="106"/>
      <c r="AJ11" s="48">
        <v>771</v>
      </c>
      <c r="AT11"/>
    </row>
    <row r="12" spans="1:46" ht="12.75">
      <c r="A12" s="72">
        <v>5</v>
      </c>
      <c r="B12" s="29" t="s">
        <v>58</v>
      </c>
      <c r="C12" s="37">
        <f t="shared" si="0"/>
        <v>41557</v>
      </c>
      <c r="D12" s="29">
        <v>15271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f t="shared" si="1"/>
        <v>26286</v>
      </c>
      <c r="L12" s="28">
        <v>0</v>
      </c>
      <c r="M12" s="37">
        <v>0</v>
      </c>
      <c r="N12" s="37">
        <v>0</v>
      </c>
      <c r="O12" s="37">
        <v>0</v>
      </c>
      <c r="P12" s="37">
        <v>26286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0">
        <f t="shared" si="2"/>
        <v>26286</v>
      </c>
      <c r="AI12" s="106"/>
      <c r="AJ12" s="48">
        <v>0</v>
      </c>
      <c r="AT12"/>
    </row>
    <row r="13" spans="1:46" ht="12.75">
      <c r="A13" s="72">
        <v>6</v>
      </c>
      <c r="B13" s="29" t="s">
        <v>59</v>
      </c>
      <c r="C13" s="37">
        <f t="shared" si="0"/>
        <v>12967</v>
      </c>
      <c r="D13" s="29">
        <v>0</v>
      </c>
      <c r="E13" s="29">
        <v>0</v>
      </c>
      <c r="F13" s="29">
        <v>0</v>
      </c>
      <c r="G13" s="29">
        <v>0</v>
      </c>
      <c r="H13" s="29">
        <v>33</v>
      </c>
      <c r="I13" s="29">
        <v>0</v>
      </c>
      <c r="J13" s="29">
        <v>34</v>
      </c>
      <c r="K13" s="29">
        <f t="shared" si="1"/>
        <v>12900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12342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0">
        <f t="shared" si="2"/>
        <v>12342</v>
      </c>
      <c r="AI13" s="106"/>
      <c r="AJ13" s="48">
        <v>558</v>
      </c>
      <c r="AT13"/>
    </row>
    <row r="14" spans="1:46" ht="12.75">
      <c r="A14" s="72">
        <v>7</v>
      </c>
      <c r="B14" s="29" t="s">
        <v>60</v>
      </c>
      <c r="C14" s="37">
        <f t="shared" si="0"/>
        <v>642137</v>
      </c>
      <c r="D14" s="29">
        <v>64209</v>
      </c>
      <c r="E14" s="29">
        <v>0</v>
      </c>
      <c r="F14" s="29">
        <v>0</v>
      </c>
      <c r="G14" s="29">
        <v>0</v>
      </c>
      <c r="H14" s="29">
        <v>59109</v>
      </c>
      <c r="I14" s="29">
        <v>814</v>
      </c>
      <c r="J14" s="29">
        <v>3760</v>
      </c>
      <c r="K14" s="29">
        <f t="shared" si="1"/>
        <v>514245</v>
      </c>
      <c r="L14" s="28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468410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0">
        <f t="shared" si="2"/>
        <v>468410</v>
      </c>
      <c r="AI14" s="106"/>
      <c r="AJ14" s="48">
        <v>45835</v>
      </c>
      <c r="AT14"/>
    </row>
    <row r="15" spans="1:46" ht="12.75">
      <c r="A15" s="72">
        <v>8</v>
      </c>
      <c r="B15" s="29" t="s">
        <v>61</v>
      </c>
      <c r="C15" s="37">
        <f t="shared" si="0"/>
        <v>617581</v>
      </c>
      <c r="D15" s="29">
        <v>86950</v>
      </c>
      <c r="E15" s="29">
        <v>0</v>
      </c>
      <c r="F15" s="29">
        <v>0</v>
      </c>
      <c r="G15" s="29">
        <v>50</v>
      </c>
      <c r="H15" s="29">
        <v>11119</v>
      </c>
      <c r="I15" s="29">
        <v>769</v>
      </c>
      <c r="J15" s="29">
        <v>34562</v>
      </c>
      <c r="K15" s="29">
        <f t="shared" si="1"/>
        <v>484131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94443</v>
      </c>
      <c r="T15" s="37">
        <v>0</v>
      </c>
      <c r="U15" s="37">
        <v>0</v>
      </c>
      <c r="V15" s="37">
        <v>2049</v>
      </c>
      <c r="W15" s="37">
        <v>0</v>
      </c>
      <c r="X15" s="37">
        <v>0</v>
      </c>
      <c r="Y15" s="37">
        <v>10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0">
        <f t="shared" si="2"/>
        <v>96502</v>
      </c>
      <c r="AI15" s="106"/>
      <c r="AJ15" s="48">
        <v>387629</v>
      </c>
      <c r="AT15"/>
    </row>
    <row r="16" spans="1:46" ht="12.75">
      <c r="A16" s="72">
        <v>9</v>
      </c>
      <c r="B16" s="29" t="s">
        <v>62</v>
      </c>
      <c r="C16" s="37">
        <f t="shared" si="0"/>
        <v>21061</v>
      </c>
      <c r="D16" s="29">
        <v>0</v>
      </c>
      <c r="E16" s="29">
        <v>0</v>
      </c>
      <c r="F16" s="29">
        <v>0</v>
      </c>
      <c r="G16" s="29">
        <v>0</v>
      </c>
      <c r="H16" s="29">
        <v>22</v>
      </c>
      <c r="I16" s="29">
        <v>0</v>
      </c>
      <c r="J16" s="29">
        <v>17</v>
      </c>
      <c r="K16" s="29">
        <f t="shared" si="1"/>
        <v>21022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20677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0">
        <f t="shared" si="2"/>
        <v>20677</v>
      </c>
      <c r="AI16" s="106"/>
      <c r="AJ16" s="48">
        <v>345</v>
      </c>
      <c r="AT16"/>
    </row>
    <row r="17" spans="1:46" ht="12.75">
      <c r="A17" s="72">
        <v>10</v>
      </c>
      <c r="B17" s="29" t="s">
        <v>63</v>
      </c>
      <c r="C17" s="37">
        <f t="shared" si="0"/>
        <v>113185</v>
      </c>
      <c r="D17" s="29">
        <v>0</v>
      </c>
      <c r="E17" s="29">
        <v>0</v>
      </c>
      <c r="F17" s="29">
        <v>0</v>
      </c>
      <c r="G17" s="29">
        <v>0</v>
      </c>
      <c r="H17" s="29">
        <v>965</v>
      </c>
      <c r="I17" s="29">
        <v>0</v>
      </c>
      <c r="J17" s="29">
        <v>188</v>
      </c>
      <c r="K17" s="29">
        <f t="shared" si="1"/>
        <v>112032</v>
      </c>
      <c r="L17" s="28">
        <v>0</v>
      </c>
      <c r="M17" s="37">
        <v>38</v>
      </c>
      <c r="N17" s="37">
        <v>0</v>
      </c>
      <c r="O17" s="37">
        <v>0</v>
      </c>
      <c r="P17" s="37">
        <v>0</v>
      </c>
      <c r="Q17" s="37">
        <v>0</v>
      </c>
      <c r="R17" s="37">
        <v>81</v>
      </c>
      <c r="S17" s="37">
        <v>151</v>
      </c>
      <c r="T17" s="37">
        <v>0</v>
      </c>
      <c r="U17" s="37">
        <v>108930</v>
      </c>
      <c r="V17" s="37">
        <v>2</v>
      </c>
      <c r="W17" s="37">
        <v>367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0">
        <f t="shared" si="2"/>
        <v>109569</v>
      </c>
      <c r="AI17" s="106"/>
      <c r="AJ17" s="48">
        <v>2463</v>
      </c>
      <c r="AT17"/>
    </row>
    <row r="18" spans="1:46" ht="12.75">
      <c r="A18" s="72">
        <v>11</v>
      </c>
      <c r="B18" s="29" t="s">
        <v>64</v>
      </c>
      <c r="C18" s="37">
        <f t="shared" si="0"/>
        <v>3898</v>
      </c>
      <c r="D18" s="29">
        <v>-230597</v>
      </c>
      <c r="E18" s="29">
        <v>0</v>
      </c>
      <c r="F18" s="29">
        <v>0</v>
      </c>
      <c r="G18" s="29">
        <v>0</v>
      </c>
      <c r="H18" s="29">
        <v>11</v>
      </c>
      <c r="I18" s="29">
        <v>0</v>
      </c>
      <c r="J18" s="29">
        <v>0</v>
      </c>
      <c r="K18" s="29">
        <f t="shared" si="1"/>
        <v>234484</v>
      </c>
      <c r="L18" s="28">
        <v>0</v>
      </c>
      <c r="M18" s="37">
        <v>-15</v>
      </c>
      <c r="N18" s="37">
        <v>0</v>
      </c>
      <c r="O18" s="37">
        <v>0</v>
      </c>
      <c r="P18" s="37">
        <v>0</v>
      </c>
      <c r="Q18" s="37">
        <v>0</v>
      </c>
      <c r="R18" s="37">
        <v>961</v>
      </c>
      <c r="S18" s="37">
        <v>800</v>
      </c>
      <c r="T18" s="37">
        <v>0</v>
      </c>
      <c r="U18" s="37">
        <v>94</v>
      </c>
      <c r="V18" s="37">
        <v>224941</v>
      </c>
      <c r="W18" s="37">
        <v>0</v>
      </c>
      <c r="X18" s="37">
        <v>0</v>
      </c>
      <c r="Y18" s="37">
        <v>543</v>
      </c>
      <c r="Z18" s="37">
        <v>4805</v>
      </c>
      <c r="AA18" s="37">
        <v>0</v>
      </c>
      <c r="AB18" s="37">
        <v>2293</v>
      </c>
      <c r="AC18" s="37">
        <v>62</v>
      </c>
      <c r="AD18" s="37">
        <v>0</v>
      </c>
      <c r="AE18" s="37">
        <v>0</v>
      </c>
      <c r="AF18" s="37">
        <v>0</v>
      </c>
      <c r="AG18" s="37">
        <v>0</v>
      </c>
      <c r="AH18" s="30">
        <f t="shared" si="2"/>
        <v>234484</v>
      </c>
      <c r="AI18" s="106"/>
      <c r="AJ18" s="48">
        <v>0</v>
      </c>
      <c r="AT18"/>
    </row>
    <row r="19" spans="1:46" ht="12.75">
      <c r="A19" s="72">
        <v>12</v>
      </c>
      <c r="B19" s="29" t="s">
        <v>65</v>
      </c>
      <c r="C19" s="37">
        <f t="shared" si="0"/>
        <v>195810</v>
      </c>
      <c r="D19" s="29">
        <v>0</v>
      </c>
      <c r="E19" s="29">
        <v>0</v>
      </c>
      <c r="F19" s="29">
        <v>0</v>
      </c>
      <c r="G19" s="29">
        <v>0</v>
      </c>
      <c r="H19" s="29">
        <v>36883</v>
      </c>
      <c r="I19" s="29">
        <v>0</v>
      </c>
      <c r="J19" s="29">
        <v>0</v>
      </c>
      <c r="K19" s="29">
        <f t="shared" si="1"/>
        <v>158927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114605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0">
        <f t="shared" si="2"/>
        <v>114605</v>
      </c>
      <c r="AI19" s="106"/>
      <c r="AJ19" s="48">
        <v>44322</v>
      </c>
      <c r="AT19"/>
    </row>
    <row r="20" spans="1:46" ht="12.75">
      <c r="A20" s="72">
        <v>13</v>
      </c>
      <c r="B20" s="29" t="s">
        <v>66</v>
      </c>
      <c r="C20" s="37">
        <f t="shared" si="0"/>
        <v>81930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81930</v>
      </c>
      <c r="L20" s="28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76398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0">
        <f t="shared" si="2"/>
        <v>76398</v>
      </c>
      <c r="AI20" s="106"/>
      <c r="AJ20" s="48">
        <v>5532</v>
      </c>
      <c r="AT20"/>
    </row>
    <row r="21" spans="1:46" ht="12.75">
      <c r="A21" s="72">
        <v>14</v>
      </c>
      <c r="B21" s="29" t="s">
        <v>67</v>
      </c>
      <c r="C21" s="37">
        <f t="shared" si="0"/>
        <v>408220</v>
      </c>
      <c r="D21" s="29">
        <v>0</v>
      </c>
      <c r="E21" s="29">
        <v>0</v>
      </c>
      <c r="F21" s="29">
        <v>0</v>
      </c>
      <c r="G21" s="29">
        <v>0</v>
      </c>
      <c r="H21" s="29">
        <v>7305</v>
      </c>
      <c r="I21" s="29">
        <v>0</v>
      </c>
      <c r="J21" s="29">
        <v>0</v>
      </c>
      <c r="K21" s="29">
        <f t="shared" si="1"/>
        <v>400915</v>
      </c>
      <c r="L21" s="28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347</v>
      </c>
      <c r="W21" s="37">
        <v>0</v>
      </c>
      <c r="X21" s="37">
        <v>884</v>
      </c>
      <c r="Y21" s="37">
        <v>388989</v>
      </c>
      <c r="Z21" s="37">
        <v>824</v>
      </c>
      <c r="AA21" s="37">
        <v>87</v>
      </c>
      <c r="AB21" s="37">
        <v>11</v>
      </c>
      <c r="AC21" s="37">
        <v>5</v>
      </c>
      <c r="AD21" s="37">
        <v>0</v>
      </c>
      <c r="AE21" s="37">
        <v>0</v>
      </c>
      <c r="AF21" s="37">
        <v>0</v>
      </c>
      <c r="AG21" s="37">
        <v>0</v>
      </c>
      <c r="AH21" s="30">
        <f t="shared" si="2"/>
        <v>391147</v>
      </c>
      <c r="AI21" s="106"/>
      <c r="AJ21" s="48">
        <v>9768</v>
      </c>
      <c r="AT21"/>
    </row>
    <row r="22" spans="1:46" ht="12.75">
      <c r="A22" s="72">
        <v>15</v>
      </c>
      <c r="B22" s="29" t="s">
        <v>68</v>
      </c>
      <c r="C22" s="37">
        <f t="shared" si="0"/>
        <v>206788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206788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206788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0">
        <f t="shared" si="2"/>
        <v>206788</v>
      </c>
      <c r="AI22" s="106"/>
      <c r="AJ22" s="48">
        <v>0</v>
      </c>
      <c r="AT22"/>
    </row>
    <row r="23" spans="1:46" ht="12.75">
      <c r="A23" s="72">
        <v>16</v>
      </c>
      <c r="B23" s="29" t="s">
        <v>69</v>
      </c>
      <c r="C23" s="37">
        <f t="shared" si="0"/>
        <v>96291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96291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96291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0">
        <f t="shared" si="2"/>
        <v>96291</v>
      </c>
      <c r="AI23" s="106"/>
      <c r="AJ23" s="48">
        <v>0</v>
      </c>
      <c r="AT23"/>
    </row>
    <row r="24" spans="1:46" ht="12.75">
      <c r="A24" s="72">
        <v>17</v>
      </c>
      <c r="B24" s="29" t="s">
        <v>70</v>
      </c>
      <c r="C24" s="37">
        <f t="shared" si="0"/>
        <v>37636</v>
      </c>
      <c r="D24" s="29">
        <v>0</v>
      </c>
      <c r="E24" s="29">
        <v>0</v>
      </c>
      <c r="F24" s="29">
        <v>0</v>
      </c>
      <c r="G24" s="29">
        <v>0</v>
      </c>
      <c r="H24" s="29">
        <v>421</v>
      </c>
      <c r="I24" s="29">
        <v>0</v>
      </c>
      <c r="J24" s="29">
        <v>0</v>
      </c>
      <c r="K24" s="29">
        <f t="shared" si="1"/>
        <v>37215</v>
      </c>
      <c r="L24" s="2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37215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0">
        <f t="shared" si="2"/>
        <v>37215</v>
      </c>
      <c r="AI24" s="106"/>
      <c r="AJ24" s="48">
        <v>0</v>
      </c>
      <c r="AT24"/>
    </row>
    <row r="25" spans="1:46" ht="12.75">
      <c r="A25" s="72">
        <v>18</v>
      </c>
      <c r="B25" s="29" t="s">
        <v>71</v>
      </c>
      <c r="C25" s="37">
        <f t="shared" si="0"/>
        <v>79968</v>
      </c>
      <c r="D25" s="29">
        <v>0</v>
      </c>
      <c r="E25" s="29">
        <v>0</v>
      </c>
      <c r="F25" s="29">
        <v>0</v>
      </c>
      <c r="G25" s="29">
        <v>0</v>
      </c>
      <c r="H25" s="29">
        <v>255</v>
      </c>
      <c r="I25" s="29">
        <v>0</v>
      </c>
      <c r="J25" s="29">
        <v>0</v>
      </c>
      <c r="K25" s="29">
        <f t="shared" si="1"/>
        <v>79713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79713</v>
      </c>
      <c r="AD25" s="37">
        <v>0</v>
      </c>
      <c r="AE25" s="37">
        <v>0</v>
      </c>
      <c r="AF25" s="37">
        <v>0</v>
      </c>
      <c r="AG25" s="37">
        <v>0</v>
      </c>
      <c r="AH25" s="30">
        <f t="shared" si="2"/>
        <v>79713</v>
      </c>
      <c r="AI25" s="106"/>
      <c r="AJ25" s="48">
        <v>0</v>
      </c>
      <c r="AT25"/>
    </row>
    <row r="26" spans="1:46" ht="12.75">
      <c r="A26" s="72">
        <v>19</v>
      </c>
      <c r="B26" s="29" t="s">
        <v>72</v>
      </c>
      <c r="C26" s="37">
        <f t="shared" si="0"/>
        <v>9791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9791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9791</v>
      </c>
      <c r="AE26" s="37">
        <v>0</v>
      </c>
      <c r="AF26" s="37">
        <v>0</v>
      </c>
      <c r="AG26" s="37">
        <v>0</v>
      </c>
      <c r="AH26" s="30">
        <f t="shared" si="2"/>
        <v>9791</v>
      </c>
      <c r="AI26" s="106"/>
      <c r="AJ26" s="48">
        <v>0</v>
      </c>
      <c r="AT26"/>
    </row>
    <row r="27" spans="1:46" ht="12.75">
      <c r="A27" s="72">
        <v>20</v>
      </c>
      <c r="B27" s="29" t="s">
        <v>73</v>
      </c>
      <c r="C27" s="37">
        <f t="shared" si="0"/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0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0">
        <f t="shared" si="2"/>
        <v>0</v>
      </c>
      <c r="AI27" s="106"/>
      <c r="AJ27" s="48">
        <v>0</v>
      </c>
      <c r="AT27"/>
    </row>
    <row r="28" spans="1:46" ht="12.75">
      <c r="A28" s="72">
        <v>21</v>
      </c>
      <c r="B28" s="29" t="s">
        <v>74</v>
      </c>
      <c r="C28" s="37">
        <f t="shared" si="0"/>
        <v>192604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f t="shared" si="1"/>
        <v>192604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0">
        <f t="shared" si="2"/>
        <v>0</v>
      </c>
      <c r="AI28" s="106"/>
      <c r="AJ28" s="48">
        <v>192604</v>
      </c>
      <c r="AT28"/>
    </row>
    <row r="29" spans="1:46" ht="13.5" thickBot="1">
      <c r="A29" s="73">
        <v>999</v>
      </c>
      <c r="B29" s="29" t="s">
        <v>75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0">
        <f t="shared" si="2"/>
        <v>0</v>
      </c>
      <c r="AI29" s="49"/>
      <c r="AJ29" s="56">
        <v>0</v>
      </c>
      <c r="AT29"/>
    </row>
    <row r="30" spans="1:47" s="15" customFormat="1" ht="21.75" customHeight="1" thickBot="1" thickTop="1">
      <c r="A30" s="74"/>
      <c r="B30" s="31">
        <f>SUM(B8:B29)</f>
        <v>0</v>
      </c>
      <c r="C30" s="38">
        <f>SUM(C8:C29)</f>
        <v>3786871</v>
      </c>
      <c r="D30" s="38">
        <f>SUM(D8:D29)</f>
        <v>0</v>
      </c>
      <c r="E30" s="38">
        <f aca="true" t="shared" si="3" ref="E30:AJ30">SUM(E8:E29)</f>
        <v>0</v>
      </c>
      <c r="F30" s="38">
        <f t="shared" si="3"/>
        <v>0</v>
      </c>
      <c r="G30" s="38">
        <f t="shared" si="3"/>
        <v>50</v>
      </c>
      <c r="H30" s="38">
        <f t="shared" si="3"/>
        <v>117299</v>
      </c>
      <c r="I30" s="38">
        <f t="shared" si="3"/>
        <v>1583</v>
      </c>
      <c r="J30" s="38">
        <f t="shared" si="3"/>
        <v>38900</v>
      </c>
      <c r="K30" s="87">
        <f t="shared" si="3"/>
        <v>3629039</v>
      </c>
      <c r="L30" s="31">
        <f t="shared" si="3"/>
        <v>722087</v>
      </c>
      <c r="M30" s="31">
        <f t="shared" si="3"/>
        <v>159926</v>
      </c>
      <c r="N30" s="31">
        <f t="shared" si="3"/>
        <v>13060</v>
      </c>
      <c r="O30" s="31">
        <f t="shared" si="3"/>
        <v>52397</v>
      </c>
      <c r="P30" s="31">
        <f t="shared" si="3"/>
        <v>26286</v>
      </c>
      <c r="Q30" s="31">
        <f t="shared" si="3"/>
        <v>12342</v>
      </c>
      <c r="R30" s="31">
        <f t="shared" si="3"/>
        <v>469452</v>
      </c>
      <c r="S30" s="31">
        <f t="shared" si="3"/>
        <v>95394</v>
      </c>
      <c r="T30" s="31">
        <f t="shared" si="3"/>
        <v>20677</v>
      </c>
      <c r="U30" s="31">
        <f t="shared" si="3"/>
        <v>109024</v>
      </c>
      <c r="V30" s="31">
        <f t="shared" si="3"/>
        <v>227339</v>
      </c>
      <c r="W30" s="31">
        <f t="shared" si="3"/>
        <v>114972</v>
      </c>
      <c r="X30" s="31">
        <f t="shared" si="3"/>
        <v>77282</v>
      </c>
      <c r="Y30" s="31">
        <f t="shared" si="3"/>
        <v>389542</v>
      </c>
      <c r="Z30" s="31">
        <f t="shared" si="3"/>
        <v>212417</v>
      </c>
      <c r="AA30" s="31">
        <f t="shared" si="3"/>
        <v>96378</v>
      </c>
      <c r="AB30" s="31">
        <f t="shared" si="3"/>
        <v>39519</v>
      </c>
      <c r="AC30" s="31">
        <f t="shared" si="3"/>
        <v>79780</v>
      </c>
      <c r="AD30" s="31">
        <f t="shared" si="3"/>
        <v>9791</v>
      </c>
      <c r="AE30" s="31">
        <f t="shared" si="3"/>
        <v>0</v>
      </c>
      <c r="AF30" s="31">
        <f t="shared" si="3"/>
        <v>0</v>
      </c>
      <c r="AG30" s="31">
        <f t="shared" si="3"/>
        <v>0</v>
      </c>
      <c r="AH30" s="31">
        <f t="shared" si="3"/>
        <v>2927665</v>
      </c>
      <c r="AI30" s="88">
        <f t="shared" si="3"/>
        <v>0</v>
      </c>
      <c r="AJ30" s="87">
        <f t="shared" si="3"/>
        <v>701374</v>
      </c>
      <c r="AK30"/>
      <c r="AL30"/>
      <c r="AM30"/>
      <c r="AN30"/>
      <c r="AO30"/>
      <c r="AP30"/>
      <c r="AQ30"/>
      <c r="AR30"/>
      <c r="AS30" s="14"/>
      <c r="AT30" s="14"/>
      <c r="AU30" s="14"/>
    </row>
    <row r="31" spans="2:46" s="15" customFormat="1" ht="21.75" customHeight="1" thickBot="1" thickTop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14"/>
      <c r="AS31" s="14"/>
      <c r="AT31" s="14"/>
    </row>
    <row r="32" spans="12:46" ht="14.25" thickBot="1" thickTop="1">
      <c r="L32" s="79" t="s">
        <v>16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42"/>
      <c r="AI32"/>
      <c r="AS32" s="25"/>
      <c r="AT32"/>
    </row>
    <row r="33" spans="1:46" ht="78" thickBot="1" thickTop="1">
      <c r="A33" s="71" t="s">
        <v>17</v>
      </c>
      <c r="B33" s="78"/>
      <c r="C33" s="6" t="s">
        <v>18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39" t="s">
        <v>11</v>
      </c>
      <c r="K33" s="40" t="s">
        <v>12</v>
      </c>
      <c r="L33" s="5" t="s">
        <v>76</v>
      </c>
      <c r="M33" s="34" t="s">
        <v>77</v>
      </c>
      <c r="N33" s="34" t="s">
        <v>78</v>
      </c>
      <c r="O33" s="34" t="s">
        <v>79</v>
      </c>
      <c r="P33" s="34" t="s">
        <v>80</v>
      </c>
      <c r="Q33" s="34" t="s">
        <v>81</v>
      </c>
      <c r="R33" s="34" t="s">
        <v>60</v>
      </c>
      <c r="S33" s="34" t="s">
        <v>61</v>
      </c>
      <c r="T33" s="34" t="s">
        <v>82</v>
      </c>
      <c r="U33" s="34" t="s">
        <v>83</v>
      </c>
      <c r="V33" s="34" t="s">
        <v>84</v>
      </c>
      <c r="W33" s="34" t="s">
        <v>85</v>
      </c>
      <c r="X33" s="34" t="s">
        <v>86</v>
      </c>
      <c r="Y33" s="34" t="s">
        <v>67</v>
      </c>
      <c r="Z33" s="34" t="s">
        <v>87</v>
      </c>
      <c r="AA33" s="34" t="s">
        <v>69</v>
      </c>
      <c r="AB33" s="34" t="s">
        <v>70</v>
      </c>
      <c r="AC33" s="34" t="s">
        <v>71</v>
      </c>
      <c r="AD33" s="34" t="s">
        <v>72</v>
      </c>
      <c r="AE33" s="34" t="s">
        <v>88</v>
      </c>
      <c r="AF33" s="34" t="s">
        <v>74</v>
      </c>
      <c r="AG33" s="34" t="s">
        <v>89</v>
      </c>
      <c r="AH33" s="40" t="s">
        <v>13</v>
      </c>
      <c r="AI33" s="54" t="s">
        <v>19</v>
      </c>
      <c r="AJ33" s="52" t="s">
        <v>20</v>
      </c>
      <c r="AK33" s="58" t="s">
        <v>21</v>
      </c>
      <c r="AL33" s="59"/>
      <c r="AM33" s="60"/>
      <c r="AN33" s="61"/>
      <c r="AO33" s="61"/>
      <c r="AP33" s="61"/>
      <c r="AQ33" s="27" t="s">
        <v>22</v>
      </c>
      <c r="AR33" s="40" t="s">
        <v>23</v>
      </c>
      <c r="AT33"/>
    </row>
    <row r="34" spans="1:46" ht="13.5" thickTop="1">
      <c r="A34" s="18"/>
      <c r="B34" s="76"/>
      <c r="C34" s="35"/>
      <c r="D34" s="22"/>
      <c r="E34" s="22"/>
      <c r="F34" s="22"/>
      <c r="G34" s="22"/>
      <c r="H34" s="22"/>
      <c r="I34" s="22"/>
      <c r="J34" s="22"/>
      <c r="K34" s="22"/>
      <c r="L34" s="21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69"/>
      <c r="AH34" s="10"/>
      <c r="AI34" s="48"/>
      <c r="AJ34" s="47"/>
      <c r="AK34" s="16" t="s">
        <v>24</v>
      </c>
      <c r="AL34" s="62" t="s">
        <v>25</v>
      </c>
      <c r="AM34" s="63"/>
      <c r="AN34" s="64"/>
      <c r="AO34" s="68" t="s">
        <v>26</v>
      </c>
      <c r="AP34" s="65" t="s">
        <v>27</v>
      </c>
      <c r="AQ34" s="22"/>
      <c r="AR34" s="50"/>
      <c r="AT34"/>
    </row>
    <row r="35" spans="1:46" ht="13.5" thickBot="1">
      <c r="A35" s="75"/>
      <c r="B35" s="77"/>
      <c r="C35" s="36"/>
      <c r="D35" s="8"/>
      <c r="E35" s="8"/>
      <c r="F35" s="8"/>
      <c r="G35" s="8"/>
      <c r="H35" s="8"/>
      <c r="I35" s="8"/>
      <c r="J35" s="8"/>
      <c r="K35" s="8"/>
      <c r="L35" s="7">
        <v>1</v>
      </c>
      <c r="M35" s="36">
        <v>2</v>
      </c>
      <c r="N35" s="36">
        <v>3</v>
      </c>
      <c r="O35" s="36">
        <v>4</v>
      </c>
      <c r="P35" s="36">
        <v>5</v>
      </c>
      <c r="Q35" s="36">
        <v>6</v>
      </c>
      <c r="R35" s="36">
        <v>7</v>
      </c>
      <c r="S35" s="36">
        <v>8</v>
      </c>
      <c r="T35" s="36">
        <v>9</v>
      </c>
      <c r="U35" s="36">
        <v>10</v>
      </c>
      <c r="V35" s="36">
        <v>11</v>
      </c>
      <c r="W35" s="36">
        <v>12</v>
      </c>
      <c r="X35" s="36">
        <v>13</v>
      </c>
      <c r="Y35" s="36">
        <v>14</v>
      </c>
      <c r="Z35" s="36">
        <v>15</v>
      </c>
      <c r="AA35" s="36">
        <v>16</v>
      </c>
      <c r="AB35" s="36">
        <v>17</v>
      </c>
      <c r="AC35" s="36">
        <v>18</v>
      </c>
      <c r="AD35" s="36">
        <v>19</v>
      </c>
      <c r="AE35" s="36">
        <v>20</v>
      </c>
      <c r="AF35" s="36">
        <v>21</v>
      </c>
      <c r="AG35" s="36">
        <v>999</v>
      </c>
      <c r="AH35" s="77"/>
      <c r="AI35" s="56"/>
      <c r="AJ35" s="9"/>
      <c r="AK35" s="13" t="s">
        <v>28</v>
      </c>
      <c r="AL35" s="49" t="s">
        <v>29</v>
      </c>
      <c r="AM35" s="23" t="s">
        <v>30</v>
      </c>
      <c r="AN35" s="24" t="s">
        <v>31</v>
      </c>
      <c r="AO35" s="66" t="s">
        <v>32</v>
      </c>
      <c r="AP35" s="66"/>
      <c r="AQ35" s="9"/>
      <c r="AR35" s="56"/>
      <c r="AT35"/>
    </row>
    <row r="36" spans="1:46" ht="13.5" thickTop="1">
      <c r="A36" s="18">
        <v>1</v>
      </c>
      <c r="B36" s="30" t="s">
        <v>54</v>
      </c>
      <c r="C36" s="37">
        <f aca="true" t="shared" si="4" ref="C36:C57">AH36+AJ36+AK36+SUM(AQ36:AR36)</f>
        <v>773813</v>
      </c>
      <c r="D36" s="29"/>
      <c r="E36" s="29"/>
      <c r="F36" s="29"/>
      <c r="G36" s="29"/>
      <c r="H36" s="29"/>
      <c r="I36" s="29"/>
      <c r="J36" s="29"/>
      <c r="K36" s="29"/>
      <c r="L36" s="28">
        <v>49705</v>
      </c>
      <c r="M36" s="37">
        <v>0</v>
      </c>
      <c r="N36" s="37">
        <v>0</v>
      </c>
      <c r="O36" s="37">
        <v>376</v>
      </c>
      <c r="P36" s="37">
        <v>0</v>
      </c>
      <c r="Q36" s="37">
        <v>0</v>
      </c>
      <c r="R36" s="37">
        <v>159422</v>
      </c>
      <c r="S36" s="37">
        <v>207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21315</v>
      </c>
      <c r="Z36" s="37">
        <v>2459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89">
        <v>0</v>
      </c>
      <c r="AH36" s="90">
        <f>SUM(L36:AG36)</f>
        <v>233484</v>
      </c>
      <c r="AI36" s="30"/>
      <c r="AJ36" s="29">
        <v>6741</v>
      </c>
      <c r="AK36" s="81">
        <f>AL36+AO36+AP36</f>
        <v>533588</v>
      </c>
      <c r="AL36" s="28">
        <f>SUM(AM36:AN36)</f>
        <v>533588</v>
      </c>
      <c r="AM36" s="33">
        <v>426828</v>
      </c>
      <c r="AN36" s="29">
        <v>106760</v>
      </c>
      <c r="AO36" s="67">
        <v>0</v>
      </c>
      <c r="AP36" s="67">
        <v>0</v>
      </c>
      <c r="AQ36" s="29">
        <v>0</v>
      </c>
      <c r="AR36" s="30">
        <v>0</v>
      </c>
      <c r="AT36"/>
    </row>
    <row r="37" spans="1:46" ht="12.75">
      <c r="A37" s="18">
        <v>2</v>
      </c>
      <c r="B37" s="30" t="s">
        <v>55</v>
      </c>
      <c r="C37" s="37">
        <f t="shared" si="4"/>
        <v>175899</v>
      </c>
      <c r="D37" s="29"/>
      <c r="E37" s="29"/>
      <c r="F37" s="29"/>
      <c r="G37" s="29"/>
      <c r="H37" s="29"/>
      <c r="I37" s="29"/>
      <c r="J37" s="29"/>
      <c r="K37" s="29"/>
      <c r="L37" s="28">
        <v>0</v>
      </c>
      <c r="M37" s="37">
        <v>86604</v>
      </c>
      <c r="N37" s="37">
        <v>0</v>
      </c>
      <c r="O37" s="37">
        <v>0</v>
      </c>
      <c r="P37" s="37">
        <v>0</v>
      </c>
      <c r="Q37" s="37">
        <v>0</v>
      </c>
      <c r="R37" s="37">
        <v>40</v>
      </c>
      <c r="S37" s="37">
        <v>1636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1008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89">
        <v>0</v>
      </c>
      <c r="AH37" s="90">
        <f aca="true" t="shared" si="5" ref="AH37:AH57">SUM(L37:AG37)</f>
        <v>89288</v>
      </c>
      <c r="AI37" s="30"/>
      <c r="AJ37" s="29">
        <v>84422</v>
      </c>
      <c r="AK37" s="81">
        <f aca="true" t="shared" si="6" ref="AK37:AK57">AL37+AO37+AP37</f>
        <v>2189</v>
      </c>
      <c r="AL37" s="28">
        <f aca="true" t="shared" si="7" ref="AL37:AL57">SUM(AM37:AN37)</f>
        <v>2189</v>
      </c>
      <c r="AM37" s="33">
        <v>0</v>
      </c>
      <c r="AN37" s="29">
        <v>2189</v>
      </c>
      <c r="AO37" s="67">
        <v>0</v>
      </c>
      <c r="AP37" s="67">
        <v>0</v>
      </c>
      <c r="AQ37" s="29">
        <v>0</v>
      </c>
      <c r="AR37" s="30">
        <v>0</v>
      </c>
      <c r="AT37"/>
    </row>
    <row r="38" spans="1:46" ht="12.75">
      <c r="A38" s="18">
        <v>3</v>
      </c>
      <c r="B38" s="30" t="s">
        <v>56</v>
      </c>
      <c r="C38" s="37">
        <f t="shared" si="4"/>
        <v>16807</v>
      </c>
      <c r="D38" s="29"/>
      <c r="E38" s="29"/>
      <c r="F38" s="29"/>
      <c r="G38" s="29"/>
      <c r="H38" s="29"/>
      <c r="I38" s="29"/>
      <c r="J38" s="29"/>
      <c r="K38" s="29"/>
      <c r="L38" s="28">
        <v>0</v>
      </c>
      <c r="M38" s="37">
        <v>0</v>
      </c>
      <c r="N38" s="37">
        <v>126</v>
      </c>
      <c r="O38" s="37">
        <v>0</v>
      </c>
      <c r="P38" s="37">
        <v>0</v>
      </c>
      <c r="Q38" s="37">
        <v>0</v>
      </c>
      <c r="R38" s="37">
        <v>0</v>
      </c>
      <c r="S38" s="37">
        <v>377</v>
      </c>
      <c r="T38" s="37">
        <v>0</v>
      </c>
      <c r="U38" s="37">
        <v>2871</v>
      </c>
      <c r="V38" s="37">
        <v>0</v>
      </c>
      <c r="W38" s="37">
        <v>0</v>
      </c>
      <c r="X38" s="37">
        <v>0</v>
      </c>
      <c r="Y38" s="37">
        <v>526</v>
      </c>
      <c r="Z38" s="37">
        <v>148</v>
      </c>
      <c r="AA38" s="37">
        <v>123</v>
      </c>
      <c r="AB38" s="37">
        <v>5</v>
      </c>
      <c r="AC38" s="37">
        <v>3387</v>
      </c>
      <c r="AD38" s="37">
        <v>0</v>
      </c>
      <c r="AE38" s="37">
        <v>0</v>
      </c>
      <c r="AF38" s="37">
        <v>0</v>
      </c>
      <c r="AG38" s="89">
        <v>0</v>
      </c>
      <c r="AH38" s="90">
        <f t="shared" si="5"/>
        <v>7563</v>
      </c>
      <c r="AI38" s="30"/>
      <c r="AJ38" s="29">
        <v>189</v>
      </c>
      <c r="AK38" s="81">
        <f t="shared" si="6"/>
        <v>8566</v>
      </c>
      <c r="AL38" s="28">
        <f t="shared" si="7"/>
        <v>8566</v>
      </c>
      <c r="AM38" s="33">
        <v>5090</v>
      </c>
      <c r="AN38" s="29">
        <v>3476</v>
      </c>
      <c r="AO38" s="67">
        <v>0</v>
      </c>
      <c r="AP38" s="67">
        <v>0</v>
      </c>
      <c r="AQ38" s="29">
        <v>489</v>
      </c>
      <c r="AR38" s="30">
        <v>0</v>
      </c>
      <c r="AT38"/>
    </row>
    <row r="39" spans="1:46" ht="12.75">
      <c r="A39" s="18">
        <v>4</v>
      </c>
      <c r="B39" s="30" t="s">
        <v>57</v>
      </c>
      <c r="C39" s="37">
        <f t="shared" si="4"/>
        <v>58928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33500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3148</v>
      </c>
      <c r="Z39" s="37">
        <v>378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89">
        <v>0</v>
      </c>
      <c r="AH39" s="90">
        <f t="shared" si="5"/>
        <v>37026</v>
      </c>
      <c r="AI39" s="30"/>
      <c r="AJ39" s="29">
        <v>0</v>
      </c>
      <c r="AK39" s="81">
        <f t="shared" si="6"/>
        <v>13958</v>
      </c>
      <c r="AL39" s="28">
        <f t="shared" si="7"/>
        <v>13958</v>
      </c>
      <c r="AM39" s="33">
        <v>8401</v>
      </c>
      <c r="AN39" s="29">
        <v>5557</v>
      </c>
      <c r="AO39" s="67">
        <v>0</v>
      </c>
      <c r="AP39" s="67">
        <v>0</v>
      </c>
      <c r="AQ39" s="29">
        <v>6909</v>
      </c>
      <c r="AR39" s="30">
        <v>1035</v>
      </c>
      <c r="AT39"/>
    </row>
    <row r="40" spans="1:46" ht="12.75">
      <c r="A40" s="18">
        <v>5</v>
      </c>
      <c r="B40" s="30" t="s">
        <v>58</v>
      </c>
      <c r="C40" s="37">
        <f t="shared" si="4"/>
        <v>41557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11783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1765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89">
        <v>0</v>
      </c>
      <c r="AH40" s="90">
        <f t="shared" si="5"/>
        <v>13548</v>
      </c>
      <c r="AI40" s="30"/>
      <c r="AJ40" s="29">
        <v>219</v>
      </c>
      <c r="AK40" s="81">
        <f t="shared" si="6"/>
        <v>27790</v>
      </c>
      <c r="AL40" s="28">
        <f t="shared" si="7"/>
        <v>27790</v>
      </c>
      <c r="AM40" s="33">
        <v>2629</v>
      </c>
      <c r="AN40" s="29">
        <v>25161</v>
      </c>
      <c r="AO40" s="67">
        <v>0</v>
      </c>
      <c r="AP40" s="67">
        <v>0</v>
      </c>
      <c r="AQ40" s="29">
        <v>0</v>
      </c>
      <c r="AR40" s="30">
        <v>0</v>
      </c>
      <c r="AT40"/>
    </row>
    <row r="41" spans="1:46" ht="12.75">
      <c r="A41" s="18">
        <v>6</v>
      </c>
      <c r="B41" s="30" t="s">
        <v>59</v>
      </c>
      <c r="C41" s="37">
        <f t="shared" si="4"/>
        <v>12967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122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10469</v>
      </c>
      <c r="V41" s="37">
        <v>0</v>
      </c>
      <c r="W41" s="37">
        <v>0</v>
      </c>
      <c r="X41" s="37">
        <v>0</v>
      </c>
      <c r="Y41" s="37">
        <v>0</v>
      </c>
      <c r="Z41" s="37">
        <v>2228</v>
      </c>
      <c r="AA41" s="37">
        <v>0</v>
      </c>
      <c r="AB41" s="37">
        <v>0</v>
      </c>
      <c r="AC41" s="37">
        <v>66</v>
      </c>
      <c r="AD41" s="37">
        <v>0</v>
      </c>
      <c r="AE41" s="37">
        <v>0</v>
      </c>
      <c r="AF41" s="37">
        <v>0</v>
      </c>
      <c r="AG41" s="89">
        <v>0</v>
      </c>
      <c r="AH41" s="90">
        <f t="shared" si="5"/>
        <v>12885</v>
      </c>
      <c r="AI41" s="30"/>
      <c r="AJ41" s="29">
        <v>0</v>
      </c>
      <c r="AK41" s="81">
        <f t="shared" si="6"/>
        <v>0</v>
      </c>
      <c r="AL41" s="28">
        <f t="shared" si="7"/>
        <v>0</v>
      </c>
      <c r="AM41" s="33">
        <v>0</v>
      </c>
      <c r="AN41" s="29">
        <v>0</v>
      </c>
      <c r="AO41" s="67">
        <v>0</v>
      </c>
      <c r="AP41" s="67">
        <v>0</v>
      </c>
      <c r="AQ41" s="29">
        <v>82</v>
      </c>
      <c r="AR41" s="30">
        <v>0</v>
      </c>
      <c r="AT41"/>
    </row>
    <row r="42" spans="1:46" ht="12.75">
      <c r="A42" s="18">
        <v>7</v>
      </c>
      <c r="B42" s="30" t="s">
        <v>60</v>
      </c>
      <c r="C42" s="37">
        <f t="shared" si="4"/>
        <v>642137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8</v>
      </c>
      <c r="N42" s="37">
        <v>0</v>
      </c>
      <c r="O42" s="37">
        <v>3731</v>
      </c>
      <c r="P42" s="37">
        <v>0</v>
      </c>
      <c r="Q42" s="37">
        <v>0</v>
      </c>
      <c r="R42" s="37">
        <v>17036</v>
      </c>
      <c r="S42" s="37">
        <v>150</v>
      </c>
      <c r="T42" s="37">
        <v>0</v>
      </c>
      <c r="U42" s="37">
        <v>0</v>
      </c>
      <c r="V42" s="37">
        <v>31346</v>
      </c>
      <c r="W42" s="37">
        <v>0</v>
      </c>
      <c r="X42" s="37">
        <v>0</v>
      </c>
      <c r="Y42" s="37">
        <v>69545</v>
      </c>
      <c r="Z42" s="37">
        <v>15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89">
        <v>0</v>
      </c>
      <c r="AH42" s="90">
        <f t="shared" si="5"/>
        <v>121831</v>
      </c>
      <c r="AI42" s="30"/>
      <c r="AJ42" s="29">
        <v>8790</v>
      </c>
      <c r="AK42" s="81">
        <f t="shared" si="6"/>
        <v>510994</v>
      </c>
      <c r="AL42" s="28">
        <f t="shared" si="7"/>
        <v>510994</v>
      </c>
      <c r="AM42" s="33">
        <v>136831</v>
      </c>
      <c r="AN42" s="29">
        <v>374163</v>
      </c>
      <c r="AO42" s="67">
        <v>0</v>
      </c>
      <c r="AP42" s="67">
        <v>0</v>
      </c>
      <c r="AQ42" s="29">
        <v>0</v>
      </c>
      <c r="AR42" s="30">
        <v>522</v>
      </c>
      <c r="AT42"/>
    </row>
    <row r="43" spans="1:46" ht="12.75">
      <c r="A43" s="18">
        <v>8</v>
      </c>
      <c r="B43" s="30" t="s">
        <v>61</v>
      </c>
      <c r="C43" s="37">
        <f t="shared" si="4"/>
        <v>617581</v>
      </c>
      <c r="D43" s="29"/>
      <c r="E43" s="29"/>
      <c r="F43" s="29"/>
      <c r="G43" s="29"/>
      <c r="H43" s="29"/>
      <c r="I43" s="29"/>
      <c r="J43" s="29"/>
      <c r="K43" s="29"/>
      <c r="L43" s="28">
        <v>61762</v>
      </c>
      <c r="M43" s="37">
        <v>16754</v>
      </c>
      <c r="N43" s="37">
        <v>485</v>
      </c>
      <c r="O43" s="37">
        <v>0</v>
      </c>
      <c r="P43" s="37">
        <v>15763</v>
      </c>
      <c r="Q43" s="37">
        <v>391</v>
      </c>
      <c r="R43" s="37">
        <v>61210</v>
      </c>
      <c r="S43" s="37">
        <v>37036</v>
      </c>
      <c r="T43" s="37">
        <v>1274</v>
      </c>
      <c r="U43" s="37">
        <v>25205</v>
      </c>
      <c r="V43" s="37">
        <v>29223</v>
      </c>
      <c r="W43" s="37">
        <v>36306</v>
      </c>
      <c r="X43" s="37">
        <v>10123</v>
      </c>
      <c r="Y43" s="37">
        <v>7025</v>
      </c>
      <c r="Z43" s="37">
        <v>30501</v>
      </c>
      <c r="AA43" s="37">
        <v>5320</v>
      </c>
      <c r="AB43" s="37">
        <v>9815</v>
      </c>
      <c r="AC43" s="37">
        <v>22000</v>
      </c>
      <c r="AD43" s="37">
        <v>0</v>
      </c>
      <c r="AE43" s="37">
        <v>0</v>
      </c>
      <c r="AF43" s="37">
        <v>0</v>
      </c>
      <c r="AG43" s="89">
        <v>0</v>
      </c>
      <c r="AH43" s="90">
        <f t="shared" si="5"/>
        <v>370193</v>
      </c>
      <c r="AI43" s="30"/>
      <c r="AJ43" s="29">
        <v>2278</v>
      </c>
      <c r="AK43" s="81">
        <f t="shared" si="6"/>
        <v>127121</v>
      </c>
      <c r="AL43" s="28">
        <f t="shared" si="7"/>
        <v>127121</v>
      </c>
      <c r="AM43" s="33">
        <v>0</v>
      </c>
      <c r="AN43" s="29">
        <v>127121</v>
      </c>
      <c r="AO43" s="67">
        <v>0</v>
      </c>
      <c r="AP43" s="67">
        <v>0</v>
      </c>
      <c r="AQ43" s="29">
        <v>117852</v>
      </c>
      <c r="AR43" s="30">
        <v>137</v>
      </c>
      <c r="AT43"/>
    </row>
    <row r="44" spans="1:46" ht="12.75">
      <c r="A44" s="18">
        <v>9</v>
      </c>
      <c r="B44" s="30" t="s">
        <v>62</v>
      </c>
      <c r="C44" s="37">
        <f t="shared" si="4"/>
        <v>21061</v>
      </c>
      <c r="D44" s="29"/>
      <c r="E44" s="29"/>
      <c r="F44" s="29"/>
      <c r="G44" s="29"/>
      <c r="H44" s="29"/>
      <c r="I44" s="29"/>
      <c r="J44" s="29"/>
      <c r="K44" s="29"/>
      <c r="L44" s="28">
        <v>0</v>
      </c>
      <c r="M44" s="37">
        <v>1052</v>
      </c>
      <c r="N44" s="37">
        <v>0</v>
      </c>
      <c r="O44" s="37">
        <v>0</v>
      </c>
      <c r="P44" s="37">
        <v>0</v>
      </c>
      <c r="Q44" s="37">
        <v>2</v>
      </c>
      <c r="R44" s="37">
        <v>1269</v>
      </c>
      <c r="S44" s="37">
        <v>1373</v>
      </c>
      <c r="T44" s="37">
        <v>1521</v>
      </c>
      <c r="U44" s="37">
        <v>3859</v>
      </c>
      <c r="V44" s="37">
        <v>1049</v>
      </c>
      <c r="W44" s="37">
        <v>883</v>
      </c>
      <c r="X44" s="37">
        <v>1100</v>
      </c>
      <c r="Y44" s="37">
        <v>1336</v>
      </c>
      <c r="Z44" s="37">
        <v>1004</v>
      </c>
      <c r="AA44" s="37">
        <v>533</v>
      </c>
      <c r="AB44" s="37">
        <v>1064</v>
      </c>
      <c r="AC44" s="37">
        <v>699</v>
      </c>
      <c r="AD44" s="37">
        <v>0</v>
      </c>
      <c r="AE44" s="37">
        <v>0</v>
      </c>
      <c r="AF44" s="37">
        <v>0</v>
      </c>
      <c r="AG44" s="89">
        <v>0</v>
      </c>
      <c r="AH44" s="90">
        <f t="shared" si="5"/>
        <v>16744</v>
      </c>
      <c r="AI44" s="30"/>
      <c r="AJ44" s="29">
        <v>0</v>
      </c>
      <c r="AK44" s="81">
        <f t="shared" si="6"/>
        <v>4317</v>
      </c>
      <c r="AL44" s="28">
        <f t="shared" si="7"/>
        <v>4317</v>
      </c>
      <c r="AM44" s="33">
        <v>0</v>
      </c>
      <c r="AN44" s="29">
        <v>4317</v>
      </c>
      <c r="AO44" s="67">
        <v>0</v>
      </c>
      <c r="AP44" s="67">
        <v>0</v>
      </c>
      <c r="AQ44" s="29">
        <v>0</v>
      </c>
      <c r="AR44" s="30">
        <v>0</v>
      </c>
      <c r="AT44"/>
    </row>
    <row r="45" spans="1:46" ht="12.75">
      <c r="A45" s="18">
        <v>10</v>
      </c>
      <c r="B45" s="30" t="s">
        <v>63</v>
      </c>
      <c r="C45" s="37">
        <f t="shared" si="4"/>
        <v>113185</v>
      </c>
      <c r="D45" s="29"/>
      <c r="E45" s="29"/>
      <c r="F45" s="29"/>
      <c r="G45" s="29"/>
      <c r="H45" s="29"/>
      <c r="I45" s="29"/>
      <c r="J45" s="29"/>
      <c r="K45" s="29"/>
      <c r="L45" s="28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219</v>
      </c>
      <c r="AA45" s="37">
        <v>2</v>
      </c>
      <c r="AB45" s="37">
        <v>6</v>
      </c>
      <c r="AC45" s="37">
        <v>826</v>
      </c>
      <c r="AD45" s="37">
        <v>0</v>
      </c>
      <c r="AE45" s="37">
        <v>0</v>
      </c>
      <c r="AF45" s="37">
        <v>0</v>
      </c>
      <c r="AG45" s="89">
        <v>0</v>
      </c>
      <c r="AH45" s="90">
        <f t="shared" si="5"/>
        <v>1053</v>
      </c>
      <c r="AI45" s="30"/>
      <c r="AJ45" s="29">
        <v>0</v>
      </c>
      <c r="AK45" s="81">
        <f t="shared" si="6"/>
        <v>0</v>
      </c>
      <c r="AL45" s="28">
        <f t="shared" si="7"/>
        <v>0</v>
      </c>
      <c r="AM45" s="33">
        <v>0</v>
      </c>
      <c r="AN45" s="29">
        <v>0</v>
      </c>
      <c r="AO45" s="67">
        <v>0</v>
      </c>
      <c r="AP45" s="67">
        <v>0</v>
      </c>
      <c r="AQ45" s="29">
        <v>112132</v>
      </c>
      <c r="AR45" s="30">
        <v>0</v>
      </c>
      <c r="AT45"/>
    </row>
    <row r="46" spans="1:46" ht="12.75">
      <c r="A46" s="18">
        <v>11</v>
      </c>
      <c r="B46" s="30" t="s">
        <v>64</v>
      </c>
      <c r="C46" s="37">
        <f t="shared" si="4"/>
        <v>3898</v>
      </c>
      <c r="D46" s="29"/>
      <c r="E46" s="29"/>
      <c r="F46" s="29"/>
      <c r="G46" s="29"/>
      <c r="H46" s="29"/>
      <c r="I46" s="29"/>
      <c r="J46" s="29"/>
      <c r="K46" s="29"/>
      <c r="L46" s="28">
        <v>0</v>
      </c>
      <c r="M46" s="37">
        <v>0</v>
      </c>
      <c r="N46" s="37">
        <v>0</v>
      </c>
      <c r="O46" s="37">
        <v>0</v>
      </c>
      <c r="P46" s="37">
        <v>73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37</v>
      </c>
      <c r="W46" s="37">
        <v>21</v>
      </c>
      <c r="X46" s="37">
        <v>0</v>
      </c>
      <c r="Y46" s="37">
        <v>0</v>
      </c>
      <c r="Z46" s="37">
        <v>1802</v>
      </c>
      <c r="AA46" s="37">
        <v>23</v>
      </c>
      <c r="AB46" s="37">
        <v>89</v>
      </c>
      <c r="AC46" s="37">
        <v>295</v>
      </c>
      <c r="AD46" s="37">
        <v>0</v>
      </c>
      <c r="AE46" s="37">
        <v>0</v>
      </c>
      <c r="AF46" s="37">
        <v>0</v>
      </c>
      <c r="AG46" s="89">
        <v>0</v>
      </c>
      <c r="AH46" s="90">
        <f t="shared" si="5"/>
        <v>2340</v>
      </c>
      <c r="AI46" s="30"/>
      <c r="AJ46" s="29">
        <v>0</v>
      </c>
      <c r="AK46" s="81">
        <f t="shared" si="6"/>
        <v>1558</v>
      </c>
      <c r="AL46" s="28">
        <f t="shared" si="7"/>
        <v>1558</v>
      </c>
      <c r="AM46" s="33">
        <v>0</v>
      </c>
      <c r="AN46" s="29">
        <v>1558</v>
      </c>
      <c r="AO46" s="67">
        <v>0</v>
      </c>
      <c r="AP46" s="67">
        <v>0</v>
      </c>
      <c r="AQ46" s="29">
        <v>0</v>
      </c>
      <c r="AR46" s="30">
        <v>0</v>
      </c>
      <c r="AT46"/>
    </row>
    <row r="47" spans="1:46" ht="12.75">
      <c r="A47" s="18">
        <v>12</v>
      </c>
      <c r="B47" s="30" t="s">
        <v>65</v>
      </c>
      <c r="C47" s="37">
        <f t="shared" si="4"/>
        <v>195810</v>
      </c>
      <c r="D47" s="29"/>
      <c r="E47" s="29"/>
      <c r="F47" s="29"/>
      <c r="G47" s="29"/>
      <c r="H47" s="29"/>
      <c r="I47" s="29"/>
      <c r="J47" s="29"/>
      <c r="K47" s="29"/>
      <c r="L47" s="28">
        <v>113</v>
      </c>
      <c r="M47" s="37">
        <v>2016</v>
      </c>
      <c r="N47" s="37">
        <v>134</v>
      </c>
      <c r="O47" s="37">
        <v>1686</v>
      </c>
      <c r="P47" s="37">
        <v>0</v>
      </c>
      <c r="Q47" s="37">
        <v>51</v>
      </c>
      <c r="R47" s="37">
        <v>17249</v>
      </c>
      <c r="S47" s="37">
        <v>7860</v>
      </c>
      <c r="T47" s="37">
        <v>140</v>
      </c>
      <c r="U47" s="37">
        <v>4405</v>
      </c>
      <c r="V47" s="37">
        <v>38344</v>
      </c>
      <c r="W47" s="37">
        <v>13485</v>
      </c>
      <c r="X47" s="37">
        <v>7212</v>
      </c>
      <c r="Y47" s="37">
        <v>2556</v>
      </c>
      <c r="Z47" s="37">
        <v>4090</v>
      </c>
      <c r="AA47" s="37">
        <v>743</v>
      </c>
      <c r="AB47" s="37">
        <v>743</v>
      </c>
      <c r="AC47" s="37">
        <v>1171</v>
      </c>
      <c r="AD47" s="37">
        <v>0</v>
      </c>
      <c r="AE47" s="37">
        <v>0</v>
      </c>
      <c r="AF47" s="37">
        <v>0</v>
      </c>
      <c r="AG47" s="89">
        <v>0</v>
      </c>
      <c r="AH47" s="90">
        <f t="shared" si="5"/>
        <v>101998</v>
      </c>
      <c r="AI47" s="30"/>
      <c r="AJ47" s="29">
        <v>1050</v>
      </c>
      <c r="AK47" s="81">
        <f t="shared" si="6"/>
        <v>92762</v>
      </c>
      <c r="AL47" s="28">
        <f t="shared" si="7"/>
        <v>92762</v>
      </c>
      <c r="AM47" s="33">
        <v>0</v>
      </c>
      <c r="AN47" s="29">
        <v>92762</v>
      </c>
      <c r="AO47" s="67">
        <v>0</v>
      </c>
      <c r="AP47" s="67">
        <v>0</v>
      </c>
      <c r="AQ47" s="29">
        <v>0</v>
      </c>
      <c r="AR47" s="30">
        <v>0</v>
      </c>
      <c r="AT47"/>
    </row>
    <row r="48" spans="1:46" ht="12.75">
      <c r="A48" s="18">
        <v>13</v>
      </c>
      <c r="B48" s="30" t="s">
        <v>66</v>
      </c>
      <c r="C48" s="37">
        <f t="shared" si="4"/>
        <v>81930</v>
      </c>
      <c r="D48" s="29"/>
      <c r="E48" s="29"/>
      <c r="F48" s="29"/>
      <c r="G48" s="29"/>
      <c r="H48" s="29"/>
      <c r="I48" s="29"/>
      <c r="J48" s="29"/>
      <c r="K48" s="29"/>
      <c r="L48" s="28">
        <v>1460</v>
      </c>
      <c r="M48" s="37">
        <v>85</v>
      </c>
      <c r="N48" s="37">
        <v>1252</v>
      </c>
      <c r="O48" s="37">
        <v>1379</v>
      </c>
      <c r="P48" s="37">
        <v>216</v>
      </c>
      <c r="Q48" s="37">
        <v>4</v>
      </c>
      <c r="R48" s="37">
        <v>4440</v>
      </c>
      <c r="S48" s="37">
        <v>2709</v>
      </c>
      <c r="T48" s="37">
        <v>38</v>
      </c>
      <c r="U48" s="37">
        <v>400</v>
      </c>
      <c r="V48" s="37">
        <v>3869</v>
      </c>
      <c r="W48" s="37">
        <v>486</v>
      </c>
      <c r="X48" s="37">
        <v>0</v>
      </c>
      <c r="Y48" s="37">
        <v>165</v>
      </c>
      <c r="Z48" s="37">
        <v>325</v>
      </c>
      <c r="AA48" s="37">
        <v>109</v>
      </c>
      <c r="AB48" s="37">
        <v>108</v>
      </c>
      <c r="AC48" s="37">
        <v>468</v>
      </c>
      <c r="AD48" s="37">
        <v>0</v>
      </c>
      <c r="AE48" s="37">
        <v>55610</v>
      </c>
      <c r="AF48" s="37">
        <v>0</v>
      </c>
      <c r="AG48" s="89">
        <v>0</v>
      </c>
      <c r="AH48" s="90">
        <f t="shared" si="5"/>
        <v>73123</v>
      </c>
      <c r="AI48" s="30"/>
      <c r="AJ48" s="29">
        <v>192</v>
      </c>
      <c r="AK48" s="81">
        <f t="shared" si="6"/>
        <v>8615</v>
      </c>
      <c r="AL48" s="28">
        <f t="shared" si="7"/>
        <v>8615</v>
      </c>
      <c r="AM48" s="33">
        <v>0</v>
      </c>
      <c r="AN48" s="29">
        <v>8615</v>
      </c>
      <c r="AO48" s="67">
        <v>0</v>
      </c>
      <c r="AP48" s="67">
        <v>0</v>
      </c>
      <c r="AQ48" s="29">
        <v>0</v>
      </c>
      <c r="AR48" s="30">
        <v>0</v>
      </c>
      <c r="AT48"/>
    </row>
    <row r="49" spans="1:46" ht="12.75">
      <c r="A49" s="18">
        <v>14</v>
      </c>
      <c r="B49" s="30" t="s">
        <v>67</v>
      </c>
      <c r="C49" s="37">
        <f t="shared" si="4"/>
        <v>408220</v>
      </c>
      <c r="D49" s="29"/>
      <c r="E49" s="29"/>
      <c r="F49" s="29"/>
      <c r="G49" s="29"/>
      <c r="H49" s="29"/>
      <c r="I49" s="29"/>
      <c r="J49" s="29"/>
      <c r="K49" s="29"/>
      <c r="L49" s="28">
        <v>0</v>
      </c>
      <c r="M49" s="37">
        <v>2513</v>
      </c>
      <c r="N49" s="37">
        <v>0</v>
      </c>
      <c r="O49" s="37">
        <v>0</v>
      </c>
      <c r="P49" s="37">
        <v>16</v>
      </c>
      <c r="Q49" s="37">
        <v>42</v>
      </c>
      <c r="R49" s="37">
        <v>1645</v>
      </c>
      <c r="S49" s="37">
        <v>517</v>
      </c>
      <c r="T49" s="37">
        <v>1065</v>
      </c>
      <c r="U49" s="37">
        <v>857</v>
      </c>
      <c r="V49" s="37">
        <v>5517</v>
      </c>
      <c r="W49" s="37">
        <v>1458</v>
      </c>
      <c r="X49" s="37">
        <v>2771</v>
      </c>
      <c r="Y49" s="37">
        <v>1692</v>
      </c>
      <c r="Z49" s="37">
        <v>33530</v>
      </c>
      <c r="AA49" s="37">
        <v>9634</v>
      </c>
      <c r="AB49" s="37">
        <v>6522</v>
      </c>
      <c r="AC49" s="37">
        <v>9877</v>
      </c>
      <c r="AD49" s="37">
        <v>0</v>
      </c>
      <c r="AE49" s="37">
        <v>0</v>
      </c>
      <c r="AF49" s="37">
        <v>0</v>
      </c>
      <c r="AG49" s="89">
        <v>0</v>
      </c>
      <c r="AH49" s="90">
        <f t="shared" si="5"/>
        <v>77656</v>
      </c>
      <c r="AI49" s="30"/>
      <c r="AJ49" s="29">
        <v>939</v>
      </c>
      <c r="AK49" s="81">
        <f t="shared" si="6"/>
        <v>329625</v>
      </c>
      <c r="AL49" s="28">
        <f t="shared" si="7"/>
        <v>329625</v>
      </c>
      <c r="AM49" s="33">
        <v>175579</v>
      </c>
      <c r="AN49" s="29">
        <v>154046</v>
      </c>
      <c r="AO49" s="67">
        <v>0</v>
      </c>
      <c r="AP49" s="67">
        <v>0</v>
      </c>
      <c r="AQ49" s="29">
        <v>0</v>
      </c>
      <c r="AR49" s="30">
        <v>0</v>
      </c>
      <c r="AT49"/>
    </row>
    <row r="50" spans="1:46" ht="12.75">
      <c r="A50" s="18">
        <v>15</v>
      </c>
      <c r="B50" s="30" t="s">
        <v>68</v>
      </c>
      <c r="C50" s="37">
        <f t="shared" si="4"/>
        <v>206788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159</v>
      </c>
      <c r="S50" s="37">
        <v>43</v>
      </c>
      <c r="T50" s="37">
        <v>0</v>
      </c>
      <c r="U50" s="37">
        <v>28</v>
      </c>
      <c r="V50" s="37">
        <v>166</v>
      </c>
      <c r="W50" s="37">
        <v>161</v>
      </c>
      <c r="X50" s="37">
        <v>0</v>
      </c>
      <c r="Y50" s="37">
        <v>196</v>
      </c>
      <c r="Z50" s="37">
        <v>3725</v>
      </c>
      <c r="AA50" s="37">
        <v>55</v>
      </c>
      <c r="AB50" s="37">
        <v>127</v>
      </c>
      <c r="AC50" s="37">
        <v>216</v>
      </c>
      <c r="AD50" s="37">
        <v>0</v>
      </c>
      <c r="AE50" s="37">
        <v>0</v>
      </c>
      <c r="AF50" s="37">
        <v>0</v>
      </c>
      <c r="AG50" s="89">
        <v>0</v>
      </c>
      <c r="AH50" s="90">
        <f t="shared" si="5"/>
        <v>4876</v>
      </c>
      <c r="AI50" s="30"/>
      <c r="AJ50" s="29">
        <v>0</v>
      </c>
      <c r="AK50" s="81">
        <f t="shared" si="6"/>
        <v>201912</v>
      </c>
      <c r="AL50" s="28">
        <f t="shared" si="7"/>
        <v>2338</v>
      </c>
      <c r="AM50" s="33">
        <v>0</v>
      </c>
      <c r="AN50" s="29">
        <v>2338</v>
      </c>
      <c r="AO50" s="67">
        <v>199574</v>
      </c>
      <c r="AP50" s="67">
        <v>0</v>
      </c>
      <c r="AQ50" s="29">
        <v>0</v>
      </c>
      <c r="AR50" s="30">
        <v>0</v>
      </c>
      <c r="AT50"/>
    </row>
    <row r="51" spans="1:46" ht="12.75">
      <c r="A51" s="18">
        <v>16</v>
      </c>
      <c r="B51" s="30" t="s">
        <v>69</v>
      </c>
      <c r="C51" s="37">
        <f t="shared" si="4"/>
        <v>96291</v>
      </c>
      <c r="D51" s="29"/>
      <c r="E51" s="29"/>
      <c r="F51" s="29"/>
      <c r="G51" s="29"/>
      <c r="H51" s="29"/>
      <c r="I51" s="29"/>
      <c r="J51" s="29"/>
      <c r="K51" s="29"/>
      <c r="L51" s="28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477</v>
      </c>
      <c r="AA51" s="37">
        <v>1461</v>
      </c>
      <c r="AB51" s="37">
        <v>51</v>
      </c>
      <c r="AC51" s="37">
        <v>437</v>
      </c>
      <c r="AD51" s="37">
        <v>0</v>
      </c>
      <c r="AE51" s="37">
        <v>0</v>
      </c>
      <c r="AF51" s="37">
        <v>0</v>
      </c>
      <c r="AG51" s="89">
        <v>0</v>
      </c>
      <c r="AH51" s="90">
        <f t="shared" si="5"/>
        <v>2426</v>
      </c>
      <c r="AI51" s="30"/>
      <c r="AJ51" s="29">
        <v>0</v>
      </c>
      <c r="AK51" s="81">
        <f t="shared" si="6"/>
        <v>93865</v>
      </c>
      <c r="AL51" s="28">
        <f t="shared" si="7"/>
        <v>5784</v>
      </c>
      <c r="AM51" s="33">
        <v>0</v>
      </c>
      <c r="AN51" s="29">
        <v>5784</v>
      </c>
      <c r="AO51" s="67">
        <v>88081</v>
      </c>
      <c r="AP51" s="67">
        <v>0</v>
      </c>
      <c r="AQ51" s="29">
        <v>0</v>
      </c>
      <c r="AR51" s="30">
        <v>0</v>
      </c>
      <c r="AT51"/>
    </row>
    <row r="52" spans="1:46" ht="12.75">
      <c r="A52" s="18">
        <v>17</v>
      </c>
      <c r="B52" s="30" t="s">
        <v>70</v>
      </c>
      <c r="C52" s="37">
        <f t="shared" si="4"/>
        <v>37636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1481</v>
      </c>
      <c r="AA52" s="37">
        <v>0</v>
      </c>
      <c r="AB52" s="37">
        <v>3941</v>
      </c>
      <c r="AC52" s="37">
        <v>333</v>
      </c>
      <c r="AD52" s="37">
        <v>0</v>
      </c>
      <c r="AE52" s="37">
        <v>0</v>
      </c>
      <c r="AF52" s="37">
        <v>0</v>
      </c>
      <c r="AG52" s="89">
        <v>0</v>
      </c>
      <c r="AH52" s="90">
        <f t="shared" si="5"/>
        <v>5755</v>
      </c>
      <c r="AI52" s="30"/>
      <c r="AJ52" s="29">
        <v>0</v>
      </c>
      <c r="AK52" s="81">
        <f t="shared" si="6"/>
        <v>31881</v>
      </c>
      <c r="AL52" s="28">
        <f t="shared" si="7"/>
        <v>4344</v>
      </c>
      <c r="AM52" s="33">
        <v>0</v>
      </c>
      <c r="AN52" s="29">
        <v>4344</v>
      </c>
      <c r="AO52" s="67">
        <v>27537</v>
      </c>
      <c r="AP52" s="67">
        <v>0</v>
      </c>
      <c r="AQ52" s="29">
        <v>0</v>
      </c>
      <c r="AR52" s="30">
        <v>0</v>
      </c>
      <c r="AT52"/>
    </row>
    <row r="53" spans="1:46" ht="12.75">
      <c r="A53" s="18">
        <v>18</v>
      </c>
      <c r="B53" s="30" t="s">
        <v>71</v>
      </c>
      <c r="C53" s="37">
        <f t="shared" si="4"/>
        <v>79968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2314</v>
      </c>
      <c r="AA53" s="37">
        <v>32</v>
      </c>
      <c r="AB53" s="37">
        <v>0</v>
      </c>
      <c r="AC53" s="37">
        <v>223</v>
      </c>
      <c r="AD53" s="37">
        <v>0</v>
      </c>
      <c r="AE53" s="37">
        <v>0</v>
      </c>
      <c r="AF53" s="37">
        <v>0</v>
      </c>
      <c r="AG53" s="89">
        <v>0</v>
      </c>
      <c r="AH53" s="90">
        <f t="shared" si="5"/>
        <v>2569</v>
      </c>
      <c r="AI53" s="30"/>
      <c r="AJ53" s="29">
        <v>0</v>
      </c>
      <c r="AK53" s="81">
        <f t="shared" si="6"/>
        <v>77399</v>
      </c>
      <c r="AL53" s="28">
        <f t="shared" si="7"/>
        <v>7038</v>
      </c>
      <c r="AM53" s="33">
        <v>0</v>
      </c>
      <c r="AN53" s="29">
        <v>7038</v>
      </c>
      <c r="AO53" s="67">
        <v>1915</v>
      </c>
      <c r="AP53" s="67">
        <v>68446</v>
      </c>
      <c r="AQ53" s="29">
        <v>0</v>
      </c>
      <c r="AR53" s="30">
        <v>0</v>
      </c>
      <c r="AT53"/>
    </row>
    <row r="54" spans="1:46" ht="12.75">
      <c r="A54" s="18">
        <v>19</v>
      </c>
      <c r="B54" s="30" t="s">
        <v>72</v>
      </c>
      <c r="C54" s="37">
        <f t="shared" si="4"/>
        <v>9791</v>
      </c>
      <c r="D54" s="29"/>
      <c r="E54" s="29"/>
      <c r="F54" s="29"/>
      <c r="G54" s="29"/>
      <c r="H54" s="29"/>
      <c r="I54" s="29"/>
      <c r="J54" s="29"/>
      <c r="K54" s="29"/>
      <c r="L54" s="28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89">
        <v>0</v>
      </c>
      <c r="AH54" s="90">
        <f t="shared" si="5"/>
        <v>0</v>
      </c>
      <c r="AI54" s="30"/>
      <c r="AJ54" s="29">
        <v>0</v>
      </c>
      <c r="AK54" s="81">
        <f t="shared" si="6"/>
        <v>9791</v>
      </c>
      <c r="AL54" s="28">
        <f t="shared" si="7"/>
        <v>9791</v>
      </c>
      <c r="AM54" s="33">
        <v>0</v>
      </c>
      <c r="AN54" s="29">
        <v>9791</v>
      </c>
      <c r="AO54" s="67">
        <v>0</v>
      </c>
      <c r="AP54" s="67">
        <v>0</v>
      </c>
      <c r="AQ54" s="29">
        <v>0</v>
      </c>
      <c r="AR54" s="30">
        <v>0</v>
      </c>
      <c r="AT54"/>
    </row>
    <row r="55" spans="1:46" ht="12.75">
      <c r="A55" s="18">
        <v>20</v>
      </c>
      <c r="B55" s="30" t="s">
        <v>73</v>
      </c>
      <c r="C55" s="37">
        <f t="shared" si="4"/>
        <v>0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89">
        <v>0</v>
      </c>
      <c r="AH55" s="90">
        <f t="shared" si="5"/>
        <v>0</v>
      </c>
      <c r="AI55" s="30"/>
      <c r="AJ55" s="29">
        <v>0</v>
      </c>
      <c r="AK55" s="81">
        <f t="shared" si="6"/>
        <v>0</v>
      </c>
      <c r="AL55" s="28">
        <f t="shared" si="7"/>
        <v>0</v>
      </c>
      <c r="AM55" s="33">
        <v>0</v>
      </c>
      <c r="AN55" s="29">
        <v>0</v>
      </c>
      <c r="AO55" s="67">
        <v>0</v>
      </c>
      <c r="AP55" s="67">
        <v>0</v>
      </c>
      <c r="AQ55" s="29">
        <v>0</v>
      </c>
      <c r="AR55" s="30">
        <v>0</v>
      </c>
      <c r="AT55"/>
    </row>
    <row r="56" spans="1:46" ht="12.75">
      <c r="A56" s="18">
        <v>21</v>
      </c>
      <c r="B56" s="30" t="s">
        <v>74</v>
      </c>
      <c r="C56" s="37">
        <f t="shared" si="4"/>
        <v>192604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89">
        <v>0</v>
      </c>
      <c r="AH56" s="90">
        <f t="shared" si="5"/>
        <v>0</v>
      </c>
      <c r="AI56" s="30"/>
      <c r="AJ56" s="29">
        <v>96519</v>
      </c>
      <c r="AK56" s="81">
        <f t="shared" si="6"/>
        <v>96085</v>
      </c>
      <c r="AL56" s="28">
        <f t="shared" si="7"/>
        <v>96085</v>
      </c>
      <c r="AM56" s="33">
        <v>0</v>
      </c>
      <c r="AN56" s="29">
        <v>96085</v>
      </c>
      <c r="AO56" s="67">
        <v>0</v>
      </c>
      <c r="AP56" s="67">
        <v>0</v>
      </c>
      <c r="AQ56" s="29">
        <v>0</v>
      </c>
      <c r="AR56" s="30">
        <v>0</v>
      </c>
      <c r="AT56"/>
    </row>
    <row r="57" spans="1:46" ht="13.5" thickBot="1">
      <c r="A57" s="75">
        <v>999</v>
      </c>
      <c r="B57" s="30" t="s">
        <v>75</v>
      </c>
      <c r="C57" s="37">
        <f t="shared" si="4"/>
        <v>0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90">
        <f t="shared" si="5"/>
        <v>0</v>
      </c>
      <c r="AI57" s="30"/>
      <c r="AJ57" s="29">
        <v>0</v>
      </c>
      <c r="AK57" s="81">
        <f t="shared" si="6"/>
        <v>0</v>
      </c>
      <c r="AL57" s="28">
        <f t="shared" si="7"/>
        <v>0</v>
      </c>
      <c r="AM57" s="33">
        <v>0</v>
      </c>
      <c r="AN57" s="29">
        <v>0</v>
      </c>
      <c r="AO57" s="67">
        <v>0</v>
      </c>
      <c r="AP57" s="67">
        <v>0</v>
      </c>
      <c r="AQ57" s="29">
        <v>0</v>
      </c>
      <c r="AR57" s="30">
        <v>0</v>
      </c>
      <c r="AT57"/>
    </row>
    <row r="58" spans="2:46" ht="14.25" thickBot="1" thickTop="1">
      <c r="B58" s="32" t="s">
        <v>33</v>
      </c>
      <c r="C58" s="31">
        <f>SUM(C36:C57)</f>
        <v>3786871</v>
      </c>
      <c r="D58" s="31">
        <f aca="true" t="shared" si="8" ref="D58:AM58">SUM(D36:D57)</f>
        <v>0</v>
      </c>
      <c r="E58" s="31">
        <f t="shared" si="8"/>
        <v>0</v>
      </c>
      <c r="F58" s="31">
        <f t="shared" si="8"/>
        <v>0</v>
      </c>
      <c r="G58" s="31">
        <f t="shared" si="8"/>
        <v>0</v>
      </c>
      <c r="H58" s="31">
        <f t="shared" si="8"/>
        <v>0</v>
      </c>
      <c r="I58" s="31">
        <f t="shared" si="8"/>
        <v>0</v>
      </c>
      <c r="J58" s="31">
        <f t="shared" si="8"/>
        <v>0</v>
      </c>
      <c r="K58" s="85">
        <f t="shared" si="8"/>
        <v>0</v>
      </c>
      <c r="L58" s="31">
        <f t="shared" si="8"/>
        <v>113040</v>
      </c>
      <c r="M58" s="31">
        <f t="shared" si="8"/>
        <v>109154</v>
      </c>
      <c r="N58" s="31">
        <f t="shared" si="8"/>
        <v>1997</v>
      </c>
      <c r="O58" s="31">
        <f t="shared" si="8"/>
        <v>7172</v>
      </c>
      <c r="P58" s="31">
        <f t="shared" si="8"/>
        <v>16068</v>
      </c>
      <c r="Q58" s="31">
        <f t="shared" si="8"/>
        <v>490</v>
      </c>
      <c r="R58" s="31">
        <f t="shared" si="8"/>
        <v>307753</v>
      </c>
      <c r="S58" s="31">
        <f t="shared" si="8"/>
        <v>51908</v>
      </c>
      <c r="T58" s="31">
        <f t="shared" si="8"/>
        <v>4038</v>
      </c>
      <c r="U58" s="31">
        <f t="shared" si="8"/>
        <v>48094</v>
      </c>
      <c r="V58" s="31">
        <f t="shared" si="8"/>
        <v>109551</v>
      </c>
      <c r="W58" s="31">
        <f t="shared" si="8"/>
        <v>52800</v>
      </c>
      <c r="X58" s="31">
        <f t="shared" si="8"/>
        <v>21206</v>
      </c>
      <c r="Y58" s="31">
        <f t="shared" si="8"/>
        <v>110277</v>
      </c>
      <c r="Z58" s="31">
        <f t="shared" si="8"/>
        <v>84696</v>
      </c>
      <c r="AA58" s="31">
        <f t="shared" si="8"/>
        <v>18035</v>
      </c>
      <c r="AB58" s="31">
        <f t="shared" si="8"/>
        <v>22471</v>
      </c>
      <c r="AC58" s="31">
        <f t="shared" si="8"/>
        <v>39998</v>
      </c>
      <c r="AD58" s="31">
        <f t="shared" si="8"/>
        <v>0</v>
      </c>
      <c r="AE58" s="31">
        <f t="shared" si="8"/>
        <v>55610</v>
      </c>
      <c r="AF58" s="31">
        <f t="shared" si="8"/>
        <v>0</v>
      </c>
      <c r="AG58" s="31">
        <f t="shared" si="8"/>
        <v>0</v>
      </c>
      <c r="AH58" s="31">
        <f t="shared" si="8"/>
        <v>1174358</v>
      </c>
      <c r="AI58" s="32">
        <f t="shared" si="8"/>
        <v>0</v>
      </c>
      <c r="AJ58" s="85">
        <f t="shared" si="8"/>
        <v>201339</v>
      </c>
      <c r="AK58" s="85">
        <f t="shared" si="8"/>
        <v>2172016</v>
      </c>
      <c r="AL58" s="31">
        <f t="shared" si="8"/>
        <v>1786463</v>
      </c>
      <c r="AM58" s="31">
        <f t="shared" si="8"/>
        <v>755358</v>
      </c>
      <c r="AN58" s="86">
        <f>SUM(AN36:AN57)</f>
        <v>1031105</v>
      </c>
      <c r="AO58" s="86">
        <f>SUM(AO36:AO57)</f>
        <v>317107</v>
      </c>
      <c r="AP58" s="86">
        <f>SUM(AP36:AP57)</f>
        <v>68446</v>
      </c>
      <c r="AQ58" s="31">
        <f>SUM(AQ36:AQ57)</f>
        <v>237464</v>
      </c>
      <c r="AR58" s="104">
        <f>SUM(AR36:AR57)</f>
        <v>1694</v>
      </c>
      <c r="AT58"/>
    </row>
    <row r="59" spans="2:46" ht="13.5" thickTop="1">
      <c r="B59" s="11" t="s">
        <v>34</v>
      </c>
      <c r="C59" s="91"/>
      <c r="D59" s="84"/>
      <c r="E59" s="84"/>
      <c r="F59" s="84">
        <f>F30</f>
        <v>0</v>
      </c>
      <c r="G59" s="84">
        <f>G30</f>
        <v>50</v>
      </c>
      <c r="H59" s="84">
        <f>H30</f>
        <v>117299</v>
      </c>
      <c r="I59" s="84">
        <f>I30</f>
        <v>1583</v>
      </c>
      <c r="J59" s="84">
        <f>J30</f>
        <v>38900</v>
      </c>
      <c r="K59" s="84"/>
      <c r="L59" s="91">
        <v>609047</v>
      </c>
      <c r="M59" s="92">
        <v>50772</v>
      </c>
      <c r="N59" s="92">
        <v>11063</v>
      </c>
      <c r="O59" s="92">
        <v>45225</v>
      </c>
      <c r="P59" s="92">
        <v>10218</v>
      </c>
      <c r="Q59" s="92">
        <v>11852</v>
      </c>
      <c r="R59" s="92">
        <v>161699</v>
      </c>
      <c r="S59" s="92">
        <v>43486</v>
      </c>
      <c r="T59" s="92">
        <v>16639</v>
      </c>
      <c r="U59" s="92">
        <v>60930</v>
      </c>
      <c r="V59" s="92">
        <v>117788</v>
      </c>
      <c r="W59" s="92">
        <v>62172</v>
      </c>
      <c r="X59" s="92">
        <v>56076</v>
      </c>
      <c r="Y59" s="92">
        <v>279265</v>
      </c>
      <c r="Z59" s="92">
        <v>127721</v>
      </c>
      <c r="AA59" s="92">
        <v>78343</v>
      </c>
      <c r="AB59" s="92">
        <v>17048</v>
      </c>
      <c r="AC59" s="92">
        <v>39782</v>
      </c>
      <c r="AD59" s="92">
        <v>9791</v>
      </c>
      <c r="AE59" s="92">
        <v>-55610</v>
      </c>
      <c r="AF59" s="92">
        <v>0</v>
      </c>
      <c r="AG59" s="92">
        <v>0</v>
      </c>
      <c r="AH59" s="93">
        <f>SUM(L59:AG59)</f>
        <v>1753307</v>
      </c>
      <c r="AI59" s="93">
        <f>SUM(C59:AG59)</f>
        <v>1911139</v>
      </c>
      <c r="AT59"/>
    </row>
    <row r="60" spans="2:46" ht="13.5" thickBot="1">
      <c r="B60" s="11" t="s">
        <v>52</v>
      </c>
      <c r="C60" s="28"/>
      <c r="D60" s="29"/>
      <c r="E60" s="29"/>
      <c r="F60" s="29"/>
      <c r="G60" s="29"/>
      <c r="H60" s="29"/>
      <c r="I60" s="29"/>
      <c r="J60" s="29"/>
      <c r="K60" s="29"/>
      <c r="L60" s="28">
        <v>3544</v>
      </c>
      <c r="M60" s="37">
        <v>10828</v>
      </c>
      <c r="N60" s="37">
        <v>94</v>
      </c>
      <c r="O60" s="37">
        <v>192</v>
      </c>
      <c r="P60" s="37">
        <v>4731</v>
      </c>
      <c r="Q60" s="37">
        <v>263</v>
      </c>
      <c r="R60" s="37">
        <v>15538</v>
      </c>
      <c r="S60" s="37">
        <v>5826</v>
      </c>
      <c r="T60" s="37">
        <v>7624</v>
      </c>
      <c r="U60" s="37">
        <v>9719</v>
      </c>
      <c r="V60" s="37">
        <v>4275</v>
      </c>
      <c r="W60" s="37">
        <v>12687</v>
      </c>
      <c r="X60" s="37">
        <v>23623</v>
      </c>
      <c r="Y60" s="37">
        <v>5883</v>
      </c>
      <c r="Z60" s="37">
        <v>112318</v>
      </c>
      <c r="AA60" s="37">
        <v>77617</v>
      </c>
      <c r="AB60" s="37">
        <v>15918</v>
      </c>
      <c r="AC60" s="37">
        <v>38420</v>
      </c>
      <c r="AD60" s="37">
        <v>9791</v>
      </c>
      <c r="AE60" s="37">
        <v>0</v>
      </c>
      <c r="AF60" s="37">
        <v>0</v>
      </c>
      <c r="AG60" s="37">
        <v>0</v>
      </c>
      <c r="AH60" s="30">
        <f aca="true" t="shared" si="9" ref="AH60:AH67">SUM(L60:AG60)</f>
        <v>358891</v>
      </c>
      <c r="AI60" s="30">
        <f aca="true" t="shared" si="10" ref="AI60:AI67">SUM(C60:AG60)</f>
        <v>358891</v>
      </c>
      <c r="AT60"/>
    </row>
    <row r="61" spans="2:46" ht="13.5" thickTop="1">
      <c r="B61" s="11" t="s">
        <v>53</v>
      </c>
      <c r="C61" s="28"/>
      <c r="D61" s="29"/>
      <c r="E61" s="29"/>
      <c r="F61" s="29"/>
      <c r="G61" s="29"/>
      <c r="H61" s="29"/>
      <c r="I61" s="29"/>
      <c r="J61" s="29"/>
      <c r="K61" s="29"/>
      <c r="L61" s="28">
        <v>3544</v>
      </c>
      <c r="M61" s="37">
        <v>10260</v>
      </c>
      <c r="N61" s="37">
        <v>94</v>
      </c>
      <c r="O61" s="37">
        <v>192</v>
      </c>
      <c r="P61" s="37">
        <v>4731</v>
      </c>
      <c r="Q61" s="37">
        <v>254</v>
      </c>
      <c r="R61" s="37">
        <v>15245</v>
      </c>
      <c r="S61" s="37">
        <v>5295</v>
      </c>
      <c r="T61" s="37">
        <v>7002</v>
      </c>
      <c r="U61" s="37">
        <v>9671</v>
      </c>
      <c r="V61" s="37">
        <v>3970</v>
      </c>
      <c r="W61" s="37">
        <v>11991</v>
      </c>
      <c r="X61" s="37">
        <v>23623</v>
      </c>
      <c r="Y61" s="37">
        <v>5850</v>
      </c>
      <c r="Z61" s="37">
        <v>105867</v>
      </c>
      <c r="AA61" s="37">
        <v>75027</v>
      </c>
      <c r="AB61" s="37">
        <v>12174</v>
      </c>
      <c r="AC61" s="37">
        <v>38377</v>
      </c>
      <c r="AD61" s="37">
        <v>9791</v>
      </c>
      <c r="AE61" s="37">
        <v>0</v>
      </c>
      <c r="AF61" s="37">
        <v>0</v>
      </c>
      <c r="AG61" s="37">
        <v>0</v>
      </c>
      <c r="AH61" s="30">
        <f t="shared" si="9"/>
        <v>342958</v>
      </c>
      <c r="AI61" s="30">
        <f t="shared" si="10"/>
        <v>342958</v>
      </c>
      <c r="AK61" s="12" t="s">
        <v>35</v>
      </c>
      <c r="AL61" s="17"/>
      <c r="AM61" s="17"/>
      <c r="AN61" s="17"/>
      <c r="AO61" s="105">
        <f>AH59</f>
        <v>1753307</v>
      </c>
      <c r="AQ61" s="12" t="s">
        <v>36</v>
      </c>
      <c r="AR61" s="17"/>
      <c r="AS61" s="17"/>
      <c r="AT61" s="105">
        <f>AK58</f>
        <v>2172016</v>
      </c>
    </row>
    <row r="62" spans="2:46" ht="12.75">
      <c r="B62" s="11" t="s">
        <v>37</v>
      </c>
      <c r="C62" s="28"/>
      <c r="D62" s="29"/>
      <c r="E62" s="29"/>
      <c r="F62" s="29"/>
      <c r="G62" s="29"/>
      <c r="H62" s="29"/>
      <c r="I62" s="29"/>
      <c r="J62" s="29"/>
      <c r="K62" s="29"/>
      <c r="L62" s="28">
        <v>0</v>
      </c>
      <c r="M62" s="37">
        <v>308</v>
      </c>
      <c r="N62" s="37">
        <v>0</v>
      </c>
      <c r="O62" s="37">
        <v>0</v>
      </c>
      <c r="P62" s="37">
        <v>0</v>
      </c>
      <c r="Q62" s="37">
        <v>9</v>
      </c>
      <c r="R62" s="37">
        <v>123</v>
      </c>
      <c r="S62" s="37">
        <v>171</v>
      </c>
      <c r="T62" s="37">
        <v>320</v>
      </c>
      <c r="U62" s="37">
        <v>16</v>
      </c>
      <c r="V62" s="37">
        <v>107</v>
      </c>
      <c r="W62" s="37">
        <v>277</v>
      </c>
      <c r="X62" s="37">
        <v>0</v>
      </c>
      <c r="Y62" s="37">
        <v>16</v>
      </c>
      <c r="Z62" s="37">
        <v>6451</v>
      </c>
      <c r="AA62" s="37">
        <v>2590</v>
      </c>
      <c r="AB62" s="37">
        <v>3721</v>
      </c>
      <c r="AC62" s="37">
        <v>39</v>
      </c>
      <c r="AD62" s="37">
        <v>0</v>
      </c>
      <c r="AE62" s="37">
        <v>0</v>
      </c>
      <c r="AF62" s="37">
        <v>0</v>
      </c>
      <c r="AG62" s="37">
        <v>0</v>
      </c>
      <c r="AH62" s="30">
        <f t="shared" si="9"/>
        <v>14148</v>
      </c>
      <c r="AI62" s="30">
        <f t="shared" si="10"/>
        <v>14148</v>
      </c>
      <c r="AK62" s="18" t="s">
        <v>38</v>
      </c>
      <c r="AL62" s="19"/>
      <c r="AM62" s="19"/>
      <c r="AN62" s="19"/>
      <c r="AO62" s="81">
        <f>J59</f>
        <v>38900</v>
      </c>
      <c r="AQ62" s="18" t="s">
        <v>39</v>
      </c>
      <c r="AR62" s="19"/>
      <c r="AS62" s="19"/>
      <c r="AT62" s="81">
        <f>AQ58</f>
        <v>237464</v>
      </c>
    </row>
    <row r="63" spans="2:47" s="20" customFormat="1" ht="11.25" customHeight="1">
      <c r="B63" s="11" t="s">
        <v>40</v>
      </c>
      <c r="C63" s="94"/>
      <c r="D63" s="95"/>
      <c r="E63" s="95"/>
      <c r="F63" s="95"/>
      <c r="G63" s="95"/>
      <c r="H63" s="95"/>
      <c r="I63" s="95"/>
      <c r="J63" s="95"/>
      <c r="K63" s="95"/>
      <c r="L63" s="94">
        <v>0</v>
      </c>
      <c r="M63" s="96">
        <v>260</v>
      </c>
      <c r="N63" s="96">
        <v>0</v>
      </c>
      <c r="O63" s="96">
        <v>0</v>
      </c>
      <c r="P63" s="96">
        <v>0</v>
      </c>
      <c r="Q63" s="96">
        <v>0</v>
      </c>
      <c r="R63" s="96">
        <v>170</v>
      </c>
      <c r="S63" s="96">
        <v>360</v>
      </c>
      <c r="T63" s="96">
        <v>302</v>
      </c>
      <c r="U63" s="96">
        <v>32</v>
      </c>
      <c r="V63" s="96">
        <v>198</v>
      </c>
      <c r="W63" s="96">
        <v>419</v>
      </c>
      <c r="X63" s="96">
        <v>0</v>
      </c>
      <c r="Y63" s="96">
        <v>17</v>
      </c>
      <c r="Z63" s="96">
        <v>0</v>
      </c>
      <c r="AA63" s="96">
        <v>0</v>
      </c>
      <c r="AB63" s="96">
        <v>23</v>
      </c>
      <c r="AC63" s="96">
        <v>4</v>
      </c>
      <c r="AD63" s="96">
        <v>0</v>
      </c>
      <c r="AE63" s="96">
        <v>0</v>
      </c>
      <c r="AF63" s="96">
        <v>0</v>
      </c>
      <c r="AG63" s="96">
        <v>0</v>
      </c>
      <c r="AH63" s="30">
        <f t="shared" si="9"/>
        <v>1785</v>
      </c>
      <c r="AI63" s="30">
        <f t="shared" si="10"/>
        <v>1785</v>
      </c>
      <c r="AJ63" s="1"/>
      <c r="AK63" s="18" t="s">
        <v>41</v>
      </c>
      <c r="AL63" s="15"/>
      <c r="AM63" s="15"/>
      <c r="AN63" s="15"/>
      <c r="AO63" s="82">
        <f>I59</f>
        <v>1583</v>
      </c>
      <c r="AQ63" s="18" t="s">
        <v>42</v>
      </c>
      <c r="AR63" s="19"/>
      <c r="AS63" s="19"/>
      <c r="AT63" s="82">
        <f>AR58</f>
        <v>1694</v>
      </c>
      <c r="AU63"/>
    </row>
    <row r="64" spans="2:46" ht="12.75">
      <c r="B64" s="11" t="s">
        <v>43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0</v>
      </c>
      <c r="M64" s="37">
        <v>328</v>
      </c>
      <c r="N64" s="37">
        <v>0</v>
      </c>
      <c r="O64" s="37">
        <v>0</v>
      </c>
      <c r="P64" s="37">
        <v>420</v>
      </c>
      <c r="Q64" s="37">
        <v>2</v>
      </c>
      <c r="R64" s="37">
        <v>5418</v>
      </c>
      <c r="S64" s="37">
        <v>2100</v>
      </c>
      <c r="T64" s="37">
        <v>4</v>
      </c>
      <c r="U64" s="37">
        <v>193</v>
      </c>
      <c r="V64" s="37">
        <v>2917</v>
      </c>
      <c r="W64" s="37">
        <v>4926</v>
      </c>
      <c r="X64" s="37">
        <v>1067</v>
      </c>
      <c r="Y64" s="37">
        <v>1123</v>
      </c>
      <c r="Z64" s="37">
        <v>39</v>
      </c>
      <c r="AA64" s="37">
        <v>0</v>
      </c>
      <c r="AB64" s="37">
        <v>125</v>
      </c>
      <c r="AC64" s="37">
        <v>38</v>
      </c>
      <c r="AD64" s="37">
        <v>0</v>
      </c>
      <c r="AE64" s="37">
        <v>0</v>
      </c>
      <c r="AF64" s="37">
        <v>0</v>
      </c>
      <c r="AG64" s="37">
        <v>0</v>
      </c>
      <c r="AH64" s="30">
        <f t="shared" si="9"/>
        <v>18700</v>
      </c>
      <c r="AI64" s="30">
        <f t="shared" si="10"/>
        <v>18700</v>
      </c>
      <c r="AJ64" s="1"/>
      <c r="AK64" s="18" t="s">
        <v>44</v>
      </c>
      <c r="AL64" s="19"/>
      <c r="AM64" s="19"/>
      <c r="AN64" s="19"/>
      <c r="AO64" s="81">
        <f>H59+F59</f>
        <v>117299</v>
      </c>
      <c r="AQ64" s="18" t="s">
        <v>45</v>
      </c>
      <c r="AR64" s="19"/>
      <c r="AS64" s="19"/>
      <c r="AT64" s="81">
        <f>AJ58</f>
        <v>201339</v>
      </c>
    </row>
    <row r="65" spans="2:46" ht="12.75">
      <c r="B65" s="11" t="s">
        <v>46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0</v>
      </c>
      <c r="M65" s="37">
        <v>828</v>
      </c>
      <c r="N65" s="37">
        <v>0</v>
      </c>
      <c r="O65" s="37">
        <v>0</v>
      </c>
      <c r="P65" s="37">
        <v>0</v>
      </c>
      <c r="Q65" s="37">
        <v>0</v>
      </c>
      <c r="R65" s="37">
        <v>1</v>
      </c>
      <c r="S65" s="37">
        <v>1166</v>
      </c>
      <c r="T65" s="37">
        <v>7</v>
      </c>
      <c r="U65" s="37">
        <v>0</v>
      </c>
      <c r="V65" s="37">
        <v>49</v>
      </c>
      <c r="W65" s="37">
        <v>1875</v>
      </c>
      <c r="X65" s="37">
        <v>0</v>
      </c>
      <c r="Y65" s="37">
        <v>0</v>
      </c>
      <c r="Z65" s="37">
        <v>52</v>
      </c>
      <c r="AA65" s="37">
        <v>0</v>
      </c>
      <c r="AB65" s="37">
        <v>230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0">
        <f t="shared" si="9"/>
        <v>4208</v>
      </c>
      <c r="AI65" s="30">
        <f t="shared" si="10"/>
        <v>4208</v>
      </c>
      <c r="AJ65" s="1"/>
      <c r="AK65" s="18" t="s">
        <v>47</v>
      </c>
      <c r="AL65" s="19"/>
      <c r="AM65" s="19"/>
      <c r="AN65" s="19"/>
      <c r="AO65" s="81">
        <f>G59</f>
        <v>50</v>
      </c>
      <c r="AQ65" s="18" t="s">
        <v>48</v>
      </c>
      <c r="AR65" s="19"/>
      <c r="AS65" s="19"/>
      <c r="AT65" s="81">
        <f>AJ30</f>
        <v>701374</v>
      </c>
    </row>
    <row r="66" spans="2:46" ht="13.5" thickBot="1">
      <c r="B66" s="11" t="s">
        <v>49</v>
      </c>
      <c r="C66" s="97"/>
      <c r="D66" s="98"/>
      <c r="E66" s="98"/>
      <c r="F66" s="98"/>
      <c r="G66" s="98"/>
      <c r="H66" s="98"/>
      <c r="I66" s="98"/>
      <c r="J66" s="98"/>
      <c r="K66" s="98"/>
      <c r="L66" s="97">
        <v>605503</v>
      </c>
      <c r="M66" s="99">
        <v>38788</v>
      </c>
      <c r="N66" s="99">
        <v>10969</v>
      </c>
      <c r="O66" s="99">
        <v>45033</v>
      </c>
      <c r="P66" s="99">
        <v>5067</v>
      </c>
      <c r="Q66" s="99">
        <v>11587</v>
      </c>
      <c r="R66" s="99">
        <v>140742</v>
      </c>
      <c r="S66" s="99">
        <v>34394</v>
      </c>
      <c r="T66" s="99">
        <v>9004</v>
      </c>
      <c r="U66" s="99">
        <v>51018</v>
      </c>
      <c r="V66" s="99">
        <v>110547</v>
      </c>
      <c r="W66" s="99">
        <v>42684</v>
      </c>
      <c r="X66" s="99">
        <v>31386</v>
      </c>
      <c r="Y66" s="99">
        <v>272259</v>
      </c>
      <c r="Z66" s="99">
        <v>15312</v>
      </c>
      <c r="AA66" s="99">
        <v>726</v>
      </c>
      <c r="AB66" s="99">
        <v>775</v>
      </c>
      <c r="AC66" s="99">
        <v>1324</v>
      </c>
      <c r="AD66" s="99">
        <v>0</v>
      </c>
      <c r="AE66" s="99">
        <v>-55610</v>
      </c>
      <c r="AF66" s="99">
        <v>0</v>
      </c>
      <c r="AG66" s="99">
        <v>0</v>
      </c>
      <c r="AH66" s="100">
        <f t="shared" si="9"/>
        <v>1371508</v>
      </c>
      <c r="AI66" s="100">
        <f t="shared" si="10"/>
        <v>1371508</v>
      </c>
      <c r="AJ66" s="1"/>
      <c r="AK66" s="18"/>
      <c r="AL66" s="19"/>
      <c r="AM66" s="19"/>
      <c r="AN66" s="19"/>
      <c r="AO66" s="81"/>
      <c r="AQ66" s="18"/>
      <c r="AR66" s="19"/>
      <c r="AS66" s="19"/>
      <c r="AT66" s="81"/>
    </row>
    <row r="67" spans="2:46" ht="14.25" thickBot="1" thickTop="1">
      <c r="B67" s="57" t="s">
        <v>50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2">
        <v>2392348</v>
      </c>
      <c r="M67" s="103">
        <v>725923</v>
      </c>
      <c r="N67" s="103">
        <v>47490</v>
      </c>
      <c r="O67" s="103">
        <v>176116</v>
      </c>
      <c r="P67" s="103">
        <v>61059</v>
      </c>
      <c r="Q67" s="103">
        <v>2147</v>
      </c>
      <c r="R67" s="103">
        <v>28044</v>
      </c>
      <c r="S67" s="103">
        <v>12635</v>
      </c>
      <c r="T67" s="103">
        <v>1349</v>
      </c>
      <c r="U67" s="103">
        <v>29031</v>
      </c>
      <c r="V67" s="103">
        <v>65088</v>
      </c>
      <c r="W67" s="103">
        <v>9249</v>
      </c>
      <c r="X67" s="103">
        <v>2628</v>
      </c>
      <c r="Y67" s="103">
        <v>19792</v>
      </c>
      <c r="Z67" s="103">
        <v>10209</v>
      </c>
      <c r="AA67" s="103">
        <v>49015</v>
      </c>
      <c r="AB67" s="103">
        <v>6264</v>
      </c>
      <c r="AC67" s="103">
        <v>1706</v>
      </c>
      <c r="AD67" s="103">
        <v>81593</v>
      </c>
      <c r="AE67" s="103">
        <v>0</v>
      </c>
      <c r="AF67" s="103">
        <v>0</v>
      </c>
      <c r="AG67" s="103">
        <v>0</v>
      </c>
      <c r="AH67" s="104">
        <f t="shared" si="9"/>
        <v>3721686</v>
      </c>
      <c r="AI67" s="83">
        <f t="shared" si="10"/>
        <v>3721686</v>
      </c>
      <c r="AJ67" s="1"/>
      <c r="AK67" s="41" t="s">
        <v>51</v>
      </c>
      <c r="AL67" s="26"/>
      <c r="AM67" s="26"/>
      <c r="AN67" s="26"/>
      <c r="AO67" s="83">
        <f>AO61+AO62+AO63+AO64+AO65</f>
        <v>1911139</v>
      </c>
      <c r="AQ67" s="41" t="s">
        <v>51</v>
      </c>
      <c r="AR67" s="26"/>
      <c r="AS67" s="26"/>
      <c r="AT67" s="83">
        <f>AT61+AT62+AT63+AT64-AT65</f>
        <v>1911139</v>
      </c>
    </row>
    <row r="68" ht="13.5" thickTop="1"/>
  </sheetData>
  <sheetProtection/>
  <printOptions gridLines="1"/>
  <pageMargins left="0.1968503937007874" right="0.1968503937007874" top="0.5905511811023623" bottom="0.31496062992125984" header="0.5118110236220472" footer="0.2362204724409449"/>
  <pageSetup fitToWidth="3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cesd</dc:creator>
  <cp:keywords/>
  <dc:description/>
  <cp:lastModifiedBy>ISTEEBU</cp:lastModifiedBy>
  <dcterms:created xsi:type="dcterms:W3CDTF">2000-02-15T11:07:25Z</dcterms:created>
  <dcterms:modified xsi:type="dcterms:W3CDTF">2014-04-21T08:48:44Z</dcterms:modified>
  <cp:category/>
  <cp:version/>
  <cp:contentType/>
  <cp:contentStatus/>
</cp:coreProperties>
</file>