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ICA T1 2025\"/>
    </mc:Choice>
  </mc:AlternateContent>
  <bookViews>
    <workbookView xWindow="-105" yWindow="-105" windowWidth="19425" windowHeight="10425"/>
  </bookViews>
  <sheets>
    <sheet name="Annexe 1" sheetId="15" r:id="rId1"/>
    <sheet name="Annexe 2" sheetId="2" r:id="rId2"/>
    <sheet name="PUBLICATIONS" sheetId="16" r:id="rId3"/>
    <sheet name="GRAPHIQUES" sheetId="12" r:id="rId4"/>
    <sheet name="Feuil5" sheetId="21" r:id="rId5"/>
    <sheet name="Feuil3" sheetId="19" r:id="rId6"/>
    <sheet name="Feuil4" sheetId="20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32" i="15" l="1"/>
  <c r="AE30" i="15"/>
  <c r="AE31" i="15" s="1"/>
  <c r="AE29" i="15"/>
  <c r="AE27" i="15"/>
  <c r="AE28" i="15" s="1"/>
  <c r="AE26" i="15"/>
  <c r="AE24" i="15"/>
  <c r="AE23" i="15"/>
  <c r="AE21" i="15"/>
  <c r="AE20" i="15"/>
  <c r="AE22" i="15" s="1"/>
  <c r="AE19" i="15"/>
  <c r="AE17" i="15"/>
  <c r="AE16" i="15"/>
  <c r="AE15" i="15"/>
  <c r="AE18" i="15" s="1"/>
  <c r="AE13" i="15"/>
  <c r="AE14" i="15" s="1"/>
  <c r="AE12" i="15"/>
  <c r="AE11" i="15"/>
  <c r="AE9" i="15"/>
  <c r="AE8" i="15"/>
  <c r="AE6" i="15"/>
  <c r="AE5" i="15"/>
  <c r="AE4" i="15"/>
  <c r="AE25" i="15"/>
  <c r="AE10" i="15" l="1"/>
  <c r="AE13" i="16" s="1"/>
  <c r="AE7" i="15"/>
  <c r="AE7" i="16"/>
  <c r="AE8" i="16"/>
  <c r="AE9" i="16"/>
  <c r="AE10" i="16"/>
  <c r="AE11" i="16"/>
  <c r="AE12" i="16"/>
  <c r="AE14" i="16"/>
  <c r="AE15" i="16"/>
  <c r="AE16" i="16"/>
  <c r="AE17" i="16"/>
  <c r="AE18" i="16"/>
  <c r="AE19" i="16"/>
  <c r="AE20" i="16"/>
  <c r="AE21" i="16"/>
  <c r="AE22" i="16"/>
  <c r="AE23" i="16"/>
  <c r="AE24" i="16"/>
  <c r="AE25" i="16"/>
  <c r="AE26" i="16"/>
  <c r="AE27" i="16"/>
  <c r="AE28" i="16"/>
  <c r="AE29" i="16"/>
  <c r="AE30" i="16"/>
  <c r="AE31" i="16"/>
  <c r="AE32" i="16"/>
  <c r="AE33" i="16"/>
  <c r="AE34" i="16"/>
  <c r="AE35" i="16"/>
  <c r="AE36" i="16"/>
  <c r="AE3" i="2"/>
  <c r="AD3" i="12" s="1"/>
  <c r="AD40" i="12" s="1"/>
  <c r="AE4" i="2"/>
  <c r="AD4" i="12" s="1"/>
  <c r="AD58" i="12" s="1"/>
  <c r="AE5" i="2"/>
  <c r="AD5" i="12" s="1"/>
  <c r="AD76" i="12" s="1"/>
  <c r="AE6" i="2"/>
  <c r="AD6" i="12" s="1"/>
  <c r="AD93" i="12" s="1"/>
  <c r="AE7" i="2"/>
  <c r="AD7" i="12" s="1"/>
  <c r="AD111" i="12" s="1"/>
  <c r="AE8" i="2"/>
  <c r="AE9" i="2"/>
  <c r="AD9" i="12" s="1"/>
  <c r="AD146" i="12" s="1"/>
  <c r="AE10" i="2"/>
  <c r="AD10" i="12" s="1"/>
  <c r="AD167" i="12" s="1"/>
  <c r="AE11" i="2"/>
  <c r="AD11" i="12" s="1"/>
  <c r="AD186" i="12" s="1"/>
  <c r="AE12" i="2"/>
  <c r="AD12" i="12" s="1"/>
  <c r="AD206" i="12" s="1"/>
  <c r="AE13" i="2" l="1"/>
  <c r="AE37" i="16" s="1"/>
  <c r="AD8" i="12"/>
  <c r="AD128" i="12" s="1"/>
  <c r="AA16" i="15"/>
  <c r="Y13" i="15"/>
  <c r="Z13" i="15"/>
  <c r="AA13" i="15"/>
  <c r="AB13" i="15"/>
  <c r="AC13" i="15"/>
  <c r="X13" i="15"/>
  <c r="AD13" i="12" l="1"/>
  <c r="AD19" i="12" s="1"/>
  <c r="AD30" i="15"/>
  <c r="AD35" i="16" s="1"/>
  <c r="AD29" i="15"/>
  <c r="AD34" i="16" s="1"/>
  <c r="AD27" i="15"/>
  <c r="AD28" i="15" s="1"/>
  <c r="AD26" i="15"/>
  <c r="AD10" i="2" s="1"/>
  <c r="AC10" i="12" s="1"/>
  <c r="AC167" i="12" s="1"/>
  <c r="AD24" i="15"/>
  <c r="AD28" i="16" s="1"/>
  <c r="AD23" i="15"/>
  <c r="AD21" i="15"/>
  <c r="AD25" i="16" s="1"/>
  <c r="AD20" i="15"/>
  <c r="AD24" i="16" s="1"/>
  <c r="AD19" i="15"/>
  <c r="AD17" i="15"/>
  <c r="AD20" i="16" s="1"/>
  <c r="AD16" i="15"/>
  <c r="AD19" i="16" s="1"/>
  <c r="AD15" i="15"/>
  <c r="AD13" i="15"/>
  <c r="AD16" i="16" s="1"/>
  <c r="AD12" i="15"/>
  <c r="AD15" i="16" s="1"/>
  <c r="AD11" i="15"/>
  <c r="AD14" i="16" s="1"/>
  <c r="AD9" i="15"/>
  <c r="AD12" i="16" s="1"/>
  <c r="AD8" i="15"/>
  <c r="AD11" i="16" s="1"/>
  <c r="AD4" i="15"/>
  <c r="AD7" i="16" s="1"/>
  <c r="AD5" i="15"/>
  <c r="AD8" i="16" s="1"/>
  <c r="AD14" i="15" l="1"/>
  <c r="AD17" i="16" s="1"/>
  <c r="AD31" i="15"/>
  <c r="AD12" i="2" s="1"/>
  <c r="AC12" i="12" s="1"/>
  <c r="AC206" i="12" s="1"/>
  <c r="AD10" i="15"/>
  <c r="AD13" i="16" s="1"/>
  <c r="AD22" i="15"/>
  <c r="AD26" i="16" s="1"/>
  <c r="AD22" i="16"/>
  <c r="AD7" i="2"/>
  <c r="AC7" i="12" s="1"/>
  <c r="AC111" i="12" s="1"/>
  <c r="AD23" i="16"/>
  <c r="AD25" i="15"/>
  <c r="AD27" i="16"/>
  <c r="AD5" i="2"/>
  <c r="AC5" i="12" s="1"/>
  <c r="AC76" i="12" s="1"/>
  <c r="AD18" i="15"/>
  <c r="AD18" i="16"/>
  <c r="AD32" i="16"/>
  <c r="AD33" i="16"/>
  <c r="AD11" i="2"/>
  <c r="AC11" i="12" s="1"/>
  <c r="AC186" i="12" s="1"/>
  <c r="AD31" i="16"/>
  <c r="AD30" i="16"/>
  <c r="AB27" i="15"/>
  <c r="AB28" i="15" s="1"/>
  <c r="AB11" i="2" s="1"/>
  <c r="AA11" i="12" s="1"/>
  <c r="AB30" i="15"/>
  <c r="AB35" i="16" s="1"/>
  <c r="AB29" i="15"/>
  <c r="AB26" i="15"/>
  <c r="AB24" i="15"/>
  <c r="AB28" i="16" s="1"/>
  <c r="AB23" i="15"/>
  <c r="AB27" i="16" s="1"/>
  <c r="AB21" i="15"/>
  <c r="AB20" i="15"/>
  <c r="AB24" i="16" s="1"/>
  <c r="AB17" i="15"/>
  <c r="AB16" i="15"/>
  <c r="AB19" i="16" s="1"/>
  <c r="AB15" i="15"/>
  <c r="AB18" i="16" s="1"/>
  <c r="AB16" i="16"/>
  <c r="AB12" i="15"/>
  <c r="AB11" i="15"/>
  <c r="AB14" i="15" s="1"/>
  <c r="AB17" i="16" s="1"/>
  <c r="AB9" i="15"/>
  <c r="AB12" i="16" s="1"/>
  <c r="AB8" i="15"/>
  <c r="AB6" i="15"/>
  <c r="AB9" i="16" s="1"/>
  <c r="AB5" i="15"/>
  <c r="AB8" i="16" s="1"/>
  <c r="AB4" i="15"/>
  <c r="AB7" i="16" s="1"/>
  <c r="AA4" i="15"/>
  <c r="AA30" i="15"/>
  <c r="AA29" i="15"/>
  <c r="AA34" i="16" s="1"/>
  <c r="AA27" i="15"/>
  <c r="AA26" i="15"/>
  <c r="AA10" i="2" s="1"/>
  <c r="AA24" i="15"/>
  <c r="AA28" i="16" s="1"/>
  <c r="AF28" i="16" s="1"/>
  <c r="AA23" i="15"/>
  <c r="AA21" i="15"/>
  <c r="AA25" i="16" s="1"/>
  <c r="AF25" i="16" s="1"/>
  <c r="AA20" i="15"/>
  <c r="AA19" i="15"/>
  <c r="AA22" i="16" s="1"/>
  <c r="AF22" i="16" s="1"/>
  <c r="AA17" i="15"/>
  <c r="AA15" i="15"/>
  <c r="AA18" i="16" s="1"/>
  <c r="AF18" i="16" s="1"/>
  <c r="AA16" i="16"/>
  <c r="AF16" i="16" s="1"/>
  <c r="AA12" i="15"/>
  <c r="AA15" i="16" s="1"/>
  <c r="AF15" i="16" s="1"/>
  <c r="AA11" i="15"/>
  <c r="AA14" i="16" s="1"/>
  <c r="AF14" i="16" s="1"/>
  <c r="AA9" i="15"/>
  <c r="AA12" i="16" s="1"/>
  <c r="AF12" i="16" s="1"/>
  <c r="AA8" i="15"/>
  <c r="AA6" i="15"/>
  <c r="AA9" i="16" s="1"/>
  <c r="AF9" i="16" s="1"/>
  <c r="AA5" i="15"/>
  <c r="AA8" i="16" s="1"/>
  <c r="AF8" i="16" s="1"/>
  <c r="AA19" i="16"/>
  <c r="AF19" i="16" s="1"/>
  <c r="AA7" i="16"/>
  <c r="AF7" i="16" s="1"/>
  <c r="AA30" i="16"/>
  <c r="AF30" i="16" s="1"/>
  <c r="Z30" i="15"/>
  <c r="Z29" i="15"/>
  <c r="Z34" i="16" s="1"/>
  <c r="Z26" i="15"/>
  <c r="Z30" i="16" s="1"/>
  <c r="Z23" i="15"/>
  <c r="Z27" i="16" s="1"/>
  <c r="Z21" i="15"/>
  <c r="Z20" i="15"/>
  <c r="Z24" i="16" s="1"/>
  <c r="Z17" i="15"/>
  <c r="Z20" i="16" s="1"/>
  <c r="Z15" i="15"/>
  <c r="Z18" i="16" s="1"/>
  <c r="Z12" i="15"/>
  <c r="Z6" i="15"/>
  <c r="Z9" i="16" s="1"/>
  <c r="Z5" i="15"/>
  <c r="Z8" i="16" s="1"/>
  <c r="X30" i="15"/>
  <c r="X35" i="16" s="1"/>
  <c r="X29" i="15"/>
  <c r="X34" i="16" s="1"/>
  <c r="Y30" i="15"/>
  <c r="Y35" i="16" s="1"/>
  <c r="Y29" i="15"/>
  <c r="X27" i="15"/>
  <c r="X28" i="15" s="1"/>
  <c r="Y27" i="15"/>
  <c r="Y28" i="15" s="1"/>
  <c r="Y11" i="2" s="1"/>
  <c r="X11" i="12" s="1"/>
  <c r="X186" i="12" s="1"/>
  <c r="X24" i="15"/>
  <c r="X28" i="16" s="1"/>
  <c r="Y24" i="15"/>
  <c r="Y28" i="16" s="1"/>
  <c r="Y26" i="15"/>
  <c r="Y10" i="2" s="1"/>
  <c r="X26" i="15"/>
  <c r="X10" i="2" s="1"/>
  <c r="X23" i="15"/>
  <c r="X27" i="16" s="1"/>
  <c r="Y23" i="15"/>
  <c r="Y25" i="15" s="1"/>
  <c r="Y9" i="2" s="1"/>
  <c r="X9" i="12" s="1"/>
  <c r="X21" i="15"/>
  <c r="Y21" i="15"/>
  <c r="Y20" i="15"/>
  <c r="Y24" i="16"/>
  <c r="X19" i="15"/>
  <c r="X7" i="2" s="1"/>
  <c r="Y19" i="15"/>
  <c r="Y22" i="16" s="1"/>
  <c r="Y17" i="15"/>
  <c r="Y20" i="16" s="1"/>
  <c r="Y16" i="15"/>
  <c r="Y15" i="15"/>
  <c r="Y18" i="16" s="1"/>
  <c r="X16" i="16"/>
  <c r="X12" i="15"/>
  <c r="X11" i="15"/>
  <c r="X14" i="16" s="1"/>
  <c r="Y16" i="16"/>
  <c r="Y12" i="15"/>
  <c r="Y15" i="16" s="1"/>
  <c r="Y11" i="15"/>
  <c r="X9" i="15"/>
  <c r="X8" i="15"/>
  <c r="X11" i="16" s="1"/>
  <c r="Y9" i="15"/>
  <c r="Y12" i="16" s="1"/>
  <c r="Y8" i="15"/>
  <c r="X6" i="15"/>
  <c r="Y6" i="15"/>
  <c r="Y9" i="16" s="1"/>
  <c r="X4" i="15"/>
  <c r="X7" i="16" s="1"/>
  <c r="Y5" i="15"/>
  <c r="Y8" i="16" s="1"/>
  <c r="Y4" i="15"/>
  <c r="Y7" i="16" s="1"/>
  <c r="Y11" i="16"/>
  <c r="Y14" i="16"/>
  <c r="Y32" i="16"/>
  <c r="C7" i="16"/>
  <c r="D7" i="16"/>
  <c r="E7" i="16"/>
  <c r="F7" i="16"/>
  <c r="G7" i="16"/>
  <c r="H7" i="16"/>
  <c r="I7" i="16"/>
  <c r="J7" i="16"/>
  <c r="K7" i="16"/>
  <c r="L7" i="16"/>
  <c r="M7" i="16"/>
  <c r="N7" i="16"/>
  <c r="O7" i="16"/>
  <c r="P7" i="16"/>
  <c r="Q7" i="16"/>
  <c r="R7" i="16"/>
  <c r="S7" i="16"/>
  <c r="T7" i="16"/>
  <c r="U7" i="16"/>
  <c r="V7" i="16"/>
  <c r="W7" i="16"/>
  <c r="C8" i="16"/>
  <c r="D8" i="16"/>
  <c r="E8" i="16"/>
  <c r="F8" i="16"/>
  <c r="G8" i="16"/>
  <c r="H8" i="16"/>
  <c r="I8" i="16"/>
  <c r="J8" i="16"/>
  <c r="K8" i="16"/>
  <c r="L8" i="16"/>
  <c r="M8" i="16"/>
  <c r="N8" i="16"/>
  <c r="O8" i="16"/>
  <c r="P8" i="16"/>
  <c r="Q8" i="16"/>
  <c r="R8" i="16"/>
  <c r="S8" i="16"/>
  <c r="T8" i="16"/>
  <c r="U8" i="16"/>
  <c r="V8" i="16"/>
  <c r="W8" i="16"/>
  <c r="C9" i="16"/>
  <c r="D9" i="16"/>
  <c r="E9" i="16"/>
  <c r="F9" i="16"/>
  <c r="G9" i="16"/>
  <c r="H9" i="16"/>
  <c r="I9" i="16"/>
  <c r="J9" i="16"/>
  <c r="K9" i="16"/>
  <c r="L9" i="16"/>
  <c r="M9" i="16"/>
  <c r="N9" i="16"/>
  <c r="O9" i="16"/>
  <c r="P9" i="16"/>
  <c r="Q9" i="16"/>
  <c r="R9" i="16"/>
  <c r="S9" i="16"/>
  <c r="T9" i="16"/>
  <c r="U9" i="16"/>
  <c r="V9" i="16"/>
  <c r="W9" i="16"/>
  <c r="C11" i="16"/>
  <c r="D11" i="16"/>
  <c r="E11" i="16"/>
  <c r="F11" i="16"/>
  <c r="G11" i="16"/>
  <c r="H11" i="16"/>
  <c r="I11" i="16"/>
  <c r="J11" i="16"/>
  <c r="K11" i="16"/>
  <c r="L11" i="16"/>
  <c r="M11" i="16"/>
  <c r="N11" i="16"/>
  <c r="O11" i="16"/>
  <c r="P11" i="16"/>
  <c r="Q11" i="16"/>
  <c r="R11" i="16"/>
  <c r="S11" i="16"/>
  <c r="T11" i="16"/>
  <c r="U11" i="16"/>
  <c r="V11" i="16"/>
  <c r="W11" i="16"/>
  <c r="C12" i="16"/>
  <c r="D12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R12" i="16"/>
  <c r="S12" i="16"/>
  <c r="T12" i="16"/>
  <c r="U12" i="16"/>
  <c r="V12" i="16"/>
  <c r="W12" i="16"/>
  <c r="C14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C15" i="16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S15" i="16"/>
  <c r="T15" i="16"/>
  <c r="U15" i="16"/>
  <c r="V15" i="16"/>
  <c r="W15" i="16"/>
  <c r="C16" i="16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R16" i="16"/>
  <c r="S16" i="16"/>
  <c r="T16" i="16"/>
  <c r="U16" i="16"/>
  <c r="V16" i="16"/>
  <c r="W16" i="16"/>
  <c r="C18" i="16"/>
  <c r="D18" i="16"/>
  <c r="E18" i="16"/>
  <c r="F18" i="16"/>
  <c r="G18" i="16"/>
  <c r="H18" i="16"/>
  <c r="I18" i="16"/>
  <c r="J18" i="16"/>
  <c r="K18" i="16"/>
  <c r="L18" i="16"/>
  <c r="M18" i="16"/>
  <c r="N18" i="16"/>
  <c r="O18" i="16"/>
  <c r="P18" i="16"/>
  <c r="Q18" i="16"/>
  <c r="R18" i="16"/>
  <c r="S18" i="16"/>
  <c r="T18" i="16"/>
  <c r="U18" i="16"/>
  <c r="V18" i="16"/>
  <c r="W18" i="16"/>
  <c r="C19" i="16"/>
  <c r="D19" i="16"/>
  <c r="E19" i="16"/>
  <c r="F19" i="16"/>
  <c r="G19" i="16"/>
  <c r="H19" i="16"/>
  <c r="I19" i="16"/>
  <c r="J19" i="16"/>
  <c r="K19" i="16"/>
  <c r="L19" i="16"/>
  <c r="M19" i="16"/>
  <c r="N19" i="16"/>
  <c r="O19" i="16"/>
  <c r="P19" i="16"/>
  <c r="Q19" i="16"/>
  <c r="R19" i="16"/>
  <c r="S19" i="16"/>
  <c r="T19" i="16"/>
  <c r="U19" i="16"/>
  <c r="V19" i="16"/>
  <c r="W19" i="16"/>
  <c r="C20" i="16"/>
  <c r="D20" i="16"/>
  <c r="E20" i="16"/>
  <c r="F20" i="16"/>
  <c r="G20" i="16"/>
  <c r="H20" i="16"/>
  <c r="I20" i="16"/>
  <c r="J20" i="16"/>
  <c r="K20" i="16"/>
  <c r="L20" i="16"/>
  <c r="M20" i="16"/>
  <c r="N20" i="16"/>
  <c r="O20" i="16"/>
  <c r="P20" i="16"/>
  <c r="Q20" i="16"/>
  <c r="R20" i="16"/>
  <c r="S20" i="16"/>
  <c r="T20" i="16"/>
  <c r="U20" i="16"/>
  <c r="V20" i="16"/>
  <c r="W20" i="16"/>
  <c r="C22" i="16"/>
  <c r="D22" i="16"/>
  <c r="E22" i="16"/>
  <c r="F22" i="16"/>
  <c r="G22" i="16"/>
  <c r="H22" i="16"/>
  <c r="I22" i="16"/>
  <c r="J22" i="16"/>
  <c r="K22" i="16"/>
  <c r="L22" i="16"/>
  <c r="M22" i="16"/>
  <c r="N22" i="16"/>
  <c r="O22" i="16"/>
  <c r="P22" i="16"/>
  <c r="Q22" i="16"/>
  <c r="R22" i="16"/>
  <c r="S22" i="16"/>
  <c r="T22" i="16"/>
  <c r="U22" i="16"/>
  <c r="V22" i="16"/>
  <c r="W22" i="16"/>
  <c r="C23" i="16"/>
  <c r="D23" i="16"/>
  <c r="E23" i="16"/>
  <c r="F23" i="16"/>
  <c r="G23" i="16"/>
  <c r="H23" i="16"/>
  <c r="I23" i="16"/>
  <c r="J23" i="16"/>
  <c r="K23" i="16"/>
  <c r="L23" i="16"/>
  <c r="M23" i="16"/>
  <c r="N23" i="16"/>
  <c r="O23" i="16"/>
  <c r="P23" i="16"/>
  <c r="Q23" i="16"/>
  <c r="R23" i="16"/>
  <c r="S23" i="16"/>
  <c r="T23" i="16"/>
  <c r="U23" i="16"/>
  <c r="V23" i="16"/>
  <c r="W23" i="16"/>
  <c r="C24" i="16"/>
  <c r="D24" i="16"/>
  <c r="E24" i="16"/>
  <c r="F24" i="16"/>
  <c r="G24" i="16"/>
  <c r="H24" i="16"/>
  <c r="I24" i="16"/>
  <c r="J24" i="16"/>
  <c r="K24" i="16"/>
  <c r="L24" i="16"/>
  <c r="M24" i="16"/>
  <c r="N24" i="16"/>
  <c r="O24" i="16"/>
  <c r="P24" i="16"/>
  <c r="Q24" i="16"/>
  <c r="R24" i="16"/>
  <c r="S24" i="16"/>
  <c r="T24" i="16"/>
  <c r="U24" i="16"/>
  <c r="W24" i="16"/>
  <c r="C25" i="16"/>
  <c r="D25" i="16"/>
  <c r="E25" i="16"/>
  <c r="F25" i="16"/>
  <c r="G25" i="16"/>
  <c r="H25" i="16"/>
  <c r="I25" i="16"/>
  <c r="J25" i="16"/>
  <c r="K25" i="16"/>
  <c r="L25" i="16"/>
  <c r="M25" i="16"/>
  <c r="N25" i="16"/>
  <c r="O25" i="16"/>
  <c r="P25" i="16"/>
  <c r="Q25" i="16"/>
  <c r="R25" i="16"/>
  <c r="S25" i="16"/>
  <c r="T25" i="16"/>
  <c r="U25" i="16"/>
  <c r="W25" i="16"/>
  <c r="C27" i="16"/>
  <c r="D27" i="16"/>
  <c r="E27" i="16"/>
  <c r="F27" i="16"/>
  <c r="G27" i="16"/>
  <c r="H27" i="16"/>
  <c r="I27" i="16"/>
  <c r="J27" i="16"/>
  <c r="K27" i="16"/>
  <c r="L27" i="16"/>
  <c r="M27" i="16"/>
  <c r="N27" i="16"/>
  <c r="O27" i="16"/>
  <c r="P27" i="16"/>
  <c r="Q27" i="16"/>
  <c r="R27" i="16"/>
  <c r="S27" i="16"/>
  <c r="T27" i="16"/>
  <c r="U27" i="16"/>
  <c r="W27" i="16"/>
  <c r="C28" i="16"/>
  <c r="D28" i="16"/>
  <c r="E28" i="16"/>
  <c r="F28" i="16"/>
  <c r="G28" i="16"/>
  <c r="H28" i="16"/>
  <c r="I28" i="16"/>
  <c r="J28" i="16"/>
  <c r="K28" i="16"/>
  <c r="L28" i="16"/>
  <c r="M28" i="16"/>
  <c r="N28" i="16"/>
  <c r="O28" i="16"/>
  <c r="P28" i="16"/>
  <c r="Q28" i="16"/>
  <c r="R28" i="16"/>
  <c r="S28" i="16"/>
  <c r="T28" i="16"/>
  <c r="U28" i="16"/>
  <c r="W28" i="16"/>
  <c r="C30" i="16"/>
  <c r="D30" i="16"/>
  <c r="E30" i="16"/>
  <c r="F30" i="16"/>
  <c r="G30" i="16"/>
  <c r="H30" i="16"/>
  <c r="I30" i="16"/>
  <c r="J30" i="16"/>
  <c r="K30" i="16"/>
  <c r="L30" i="16"/>
  <c r="M30" i="16"/>
  <c r="N30" i="16"/>
  <c r="O30" i="16"/>
  <c r="P30" i="16"/>
  <c r="Q30" i="16"/>
  <c r="R30" i="16"/>
  <c r="S30" i="16"/>
  <c r="T30" i="16"/>
  <c r="U30" i="16"/>
  <c r="W30" i="16"/>
  <c r="C31" i="16"/>
  <c r="D31" i="16"/>
  <c r="E31" i="16"/>
  <c r="F31" i="16"/>
  <c r="G31" i="16"/>
  <c r="H31" i="16"/>
  <c r="I31" i="16"/>
  <c r="J31" i="16"/>
  <c r="K31" i="16"/>
  <c r="L31" i="16"/>
  <c r="M31" i="16"/>
  <c r="N31" i="16"/>
  <c r="O31" i="16"/>
  <c r="P31" i="16"/>
  <c r="Q31" i="16"/>
  <c r="R31" i="16"/>
  <c r="S31" i="16"/>
  <c r="T31" i="16"/>
  <c r="U31" i="16"/>
  <c r="W31" i="16"/>
  <c r="C32" i="16"/>
  <c r="D32" i="16"/>
  <c r="E32" i="16"/>
  <c r="F32" i="16"/>
  <c r="G32" i="16"/>
  <c r="H32" i="16"/>
  <c r="I32" i="16"/>
  <c r="J32" i="16"/>
  <c r="K32" i="16"/>
  <c r="L32" i="16"/>
  <c r="M32" i="16"/>
  <c r="N32" i="16"/>
  <c r="O32" i="16"/>
  <c r="P32" i="16"/>
  <c r="Q32" i="16"/>
  <c r="R32" i="16"/>
  <c r="S32" i="16"/>
  <c r="T32" i="16"/>
  <c r="U32" i="16"/>
  <c r="V32" i="16"/>
  <c r="W32" i="16"/>
  <c r="C34" i="16"/>
  <c r="D34" i="16"/>
  <c r="E34" i="16"/>
  <c r="F34" i="16"/>
  <c r="G34" i="16"/>
  <c r="H34" i="16"/>
  <c r="I34" i="16"/>
  <c r="J34" i="16"/>
  <c r="K34" i="16"/>
  <c r="L34" i="16"/>
  <c r="M34" i="16"/>
  <c r="N34" i="16"/>
  <c r="O34" i="16"/>
  <c r="P34" i="16"/>
  <c r="Q34" i="16"/>
  <c r="R34" i="16"/>
  <c r="S34" i="16"/>
  <c r="T34" i="16"/>
  <c r="U34" i="16"/>
  <c r="V34" i="16"/>
  <c r="W34" i="16"/>
  <c r="C35" i="16"/>
  <c r="D35" i="16"/>
  <c r="E35" i="16"/>
  <c r="F35" i="16"/>
  <c r="G35" i="16"/>
  <c r="H35" i="16"/>
  <c r="I35" i="16"/>
  <c r="J35" i="16"/>
  <c r="K35" i="16"/>
  <c r="L35" i="16"/>
  <c r="M35" i="16"/>
  <c r="N35" i="16"/>
  <c r="O35" i="16"/>
  <c r="P35" i="16"/>
  <c r="Q35" i="16"/>
  <c r="R35" i="16"/>
  <c r="S35" i="16"/>
  <c r="T35" i="16"/>
  <c r="U35" i="16"/>
  <c r="V35" i="16"/>
  <c r="W35" i="16"/>
  <c r="O36" i="16"/>
  <c r="B35" i="16"/>
  <c r="B34" i="16"/>
  <c r="B32" i="16"/>
  <c r="B31" i="16"/>
  <c r="B30" i="16"/>
  <c r="B29" i="16"/>
  <c r="B28" i="16"/>
  <c r="B27" i="16"/>
  <c r="AG27" i="16" s="1"/>
  <c r="B25" i="16"/>
  <c r="B24" i="16"/>
  <c r="AG24" i="16" s="1"/>
  <c r="B23" i="16"/>
  <c r="B22" i="16"/>
  <c r="B21" i="16"/>
  <c r="B20" i="16"/>
  <c r="B19" i="16"/>
  <c r="B18" i="16"/>
  <c r="B16" i="16"/>
  <c r="B15" i="16"/>
  <c r="B14" i="16"/>
  <c r="B13" i="16"/>
  <c r="B12" i="16"/>
  <c r="B11" i="16"/>
  <c r="B9" i="16"/>
  <c r="B8" i="16"/>
  <c r="B7" i="16"/>
  <c r="B10" i="2"/>
  <c r="C28" i="15"/>
  <c r="C33" i="16" s="1"/>
  <c r="D28" i="15"/>
  <c r="D33" i="16"/>
  <c r="E28" i="15"/>
  <c r="E33" i="16" s="1"/>
  <c r="F28" i="15"/>
  <c r="F11" i="2"/>
  <c r="G28" i="15"/>
  <c r="G33" i="16" s="1"/>
  <c r="H28" i="15"/>
  <c r="H33" i="16"/>
  <c r="I28" i="15"/>
  <c r="I11" i="2" s="1"/>
  <c r="H11" i="12" s="1"/>
  <c r="H186" i="12"/>
  <c r="J28" i="15"/>
  <c r="J11" i="2" s="1"/>
  <c r="I11" i="12" s="1"/>
  <c r="I186" i="12"/>
  <c r="K28" i="15"/>
  <c r="K33" i="16"/>
  <c r="L28" i="15"/>
  <c r="L33" i="16" s="1"/>
  <c r="M28" i="15"/>
  <c r="M33" i="16"/>
  <c r="N28" i="15"/>
  <c r="N11" i="2" s="1"/>
  <c r="O28" i="15"/>
  <c r="O33" i="16" s="1"/>
  <c r="P28" i="15"/>
  <c r="P33" i="16"/>
  <c r="Q28" i="15"/>
  <c r="Q33" i="16" s="1"/>
  <c r="R28" i="15"/>
  <c r="R11" i="2"/>
  <c r="S28" i="15"/>
  <c r="T28" i="15"/>
  <c r="T33" i="16" s="1"/>
  <c r="U28" i="15"/>
  <c r="U33" i="16" s="1"/>
  <c r="V28" i="15"/>
  <c r="V11" i="2"/>
  <c r="U11" i="12" s="1"/>
  <c r="U186" i="12" s="1"/>
  <c r="W28" i="15"/>
  <c r="W33" i="16"/>
  <c r="B28" i="15"/>
  <c r="B33" i="16" s="1"/>
  <c r="C7" i="2"/>
  <c r="D7" i="2"/>
  <c r="C7" i="12" s="1"/>
  <c r="C111" i="12"/>
  <c r="E7" i="2"/>
  <c r="D7" i="12" s="1"/>
  <c r="D111" i="12" s="1"/>
  <c r="F7" i="2"/>
  <c r="E7" i="12" s="1"/>
  <c r="E111" i="12"/>
  <c r="G7" i="2"/>
  <c r="F7" i="12" s="1"/>
  <c r="F111" i="12" s="1"/>
  <c r="H7" i="2"/>
  <c r="G7" i="12" s="1"/>
  <c r="G111" i="12"/>
  <c r="I7" i="2"/>
  <c r="H7" i="12" s="1"/>
  <c r="H111" i="12" s="1"/>
  <c r="J7" i="2"/>
  <c r="I7" i="12" s="1"/>
  <c r="I111" i="12"/>
  <c r="K7" i="2"/>
  <c r="J7" i="12" s="1"/>
  <c r="J111" i="12" s="1"/>
  <c r="L7" i="2"/>
  <c r="K7" i="12" s="1"/>
  <c r="K111" i="12"/>
  <c r="M7" i="2"/>
  <c r="L7" i="12" s="1"/>
  <c r="L111" i="12" s="1"/>
  <c r="N7" i="2"/>
  <c r="M7" i="12" s="1"/>
  <c r="M111" i="12"/>
  <c r="O7" i="2"/>
  <c r="N7" i="12" s="1"/>
  <c r="N111" i="12" s="1"/>
  <c r="P7" i="2"/>
  <c r="O7" i="12" s="1"/>
  <c r="O111" i="12"/>
  <c r="Q7" i="2"/>
  <c r="P7" i="12" s="1"/>
  <c r="P111" i="12" s="1"/>
  <c r="R7" i="2"/>
  <c r="Q7" i="12" s="1"/>
  <c r="Q111" i="12"/>
  <c r="S7" i="2"/>
  <c r="R7" i="12" s="1"/>
  <c r="R111" i="12" s="1"/>
  <c r="T7" i="2"/>
  <c r="S7" i="12" s="1"/>
  <c r="S111" i="12"/>
  <c r="U7" i="2"/>
  <c r="T7" i="12" s="1"/>
  <c r="T111" i="12" s="1"/>
  <c r="V7" i="2"/>
  <c r="U7" i="12" s="1"/>
  <c r="U111" i="12"/>
  <c r="W7" i="2"/>
  <c r="V7" i="12" s="1"/>
  <c r="V111" i="12" s="1"/>
  <c r="C10" i="2"/>
  <c r="D10" i="2"/>
  <c r="C10" i="12" s="1"/>
  <c r="C167" i="12"/>
  <c r="E10" i="2"/>
  <c r="D10" i="12" s="1"/>
  <c r="D167" i="12"/>
  <c r="F10" i="2"/>
  <c r="E10" i="12" s="1"/>
  <c r="E167" i="12" s="1"/>
  <c r="G10" i="2"/>
  <c r="H10" i="2"/>
  <c r="G10" i="12" s="1"/>
  <c r="G167" i="12"/>
  <c r="I10" i="2"/>
  <c r="J10" i="2"/>
  <c r="I10" i="12" s="1"/>
  <c r="I167" i="12" s="1"/>
  <c r="K10" i="2"/>
  <c r="L10" i="2"/>
  <c r="K10" i="12" s="1"/>
  <c r="K167" i="12"/>
  <c r="M10" i="2"/>
  <c r="L10" i="12" s="1"/>
  <c r="L167" i="12" s="1"/>
  <c r="N10" i="2"/>
  <c r="M10" i="12" s="1"/>
  <c r="M167" i="12" s="1"/>
  <c r="O10" i="2"/>
  <c r="P10" i="2"/>
  <c r="O10" i="12" s="1"/>
  <c r="O167" i="12" s="1"/>
  <c r="Q10" i="2"/>
  <c r="R10" i="2"/>
  <c r="Q10" i="12" s="1"/>
  <c r="Q167" i="12" s="1"/>
  <c r="S10" i="2"/>
  <c r="T10" i="2"/>
  <c r="S10" i="12" s="1"/>
  <c r="S167" i="12"/>
  <c r="U10" i="2"/>
  <c r="W10" i="2"/>
  <c r="V10" i="12" s="1"/>
  <c r="V167" i="12" s="1"/>
  <c r="L11" i="2"/>
  <c r="M11" i="2"/>
  <c r="Q11" i="2"/>
  <c r="B11" i="2"/>
  <c r="B7" i="2"/>
  <c r="B31" i="15"/>
  <c r="B36" i="16" s="1"/>
  <c r="B25" i="15"/>
  <c r="B9" i="2" s="1"/>
  <c r="B22" i="15"/>
  <c r="B26" i="16" s="1"/>
  <c r="B10" i="15"/>
  <c r="B4" i="2" s="1"/>
  <c r="B18" i="15"/>
  <c r="B6" i="2" s="1"/>
  <c r="B14" i="15"/>
  <c r="B5" i="2" s="1"/>
  <c r="D7" i="15"/>
  <c r="D3" i="2" s="1"/>
  <c r="E7" i="15"/>
  <c r="E3" i="2" s="1"/>
  <c r="F7" i="15"/>
  <c r="F3" i="2" s="1"/>
  <c r="E3" i="12" s="1"/>
  <c r="E40" i="12" s="1"/>
  <c r="F10" i="16"/>
  <c r="G7" i="15"/>
  <c r="G3" i="2"/>
  <c r="H7" i="15"/>
  <c r="H3" i="2" s="1"/>
  <c r="I7" i="15"/>
  <c r="I3" i="2" s="1"/>
  <c r="J7" i="15"/>
  <c r="J10" i="16" s="1"/>
  <c r="K7" i="15"/>
  <c r="K3" i="2" s="1"/>
  <c r="J3" i="12" s="1"/>
  <c r="J40" i="12"/>
  <c r="L7" i="15"/>
  <c r="L10" i="16" s="1"/>
  <c r="M7" i="15"/>
  <c r="M3" i="2"/>
  <c r="L3" i="12" s="1"/>
  <c r="L40" i="12"/>
  <c r="N7" i="15"/>
  <c r="N10" i="16" s="1"/>
  <c r="O7" i="15"/>
  <c r="O3" i="2" s="1"/>
  <c r="N3" i="12" s="1"/>
  <c r="N40" i="12"/>
  <c r="P7" i="15"/>
  <c r="P3" i="2" s="1"/>
  <c r="O3" i="12" s="1"/>
  <c r="O40" i="12" s="1"/>
  <c r="Q7" i="15"/>
  <c r="Q3" i="2" s="1"/>
  <c r="P3" i="12" s="1"/>
  <c r="P40" i="12"/>
  <c r="R7" i="15"/>
  <c r="R10" i="16"/>
  <c r="S7" i="15"/>
  <c r="S3" i="2" s="1"/>
  <c r="R3" i="12" s="1"/>
  <c r="R40" i="12" s="1"/>
  <c r="S10" i="16"/>
  <c r="T7" i="15"/>
  <c r="T3" i="2"/>
  <c r="S3" i="12" s="1"/>
  <c r="S40" i="12"/>
  <c r="U7" i="15"/>
  <c r="U3" i="2" s="1"/>
  <c r="T3" i="12" s="1"/>
  <c r="T40" i="12" s="1"/>
  <c r="V7" i="15"/>
  <c r="V10" i="16"/>
  <c r="W7" i="15"/>
  <c r="D10" i="15"/>
  <c r="E10" i="15"/>
  <c r="E4" i="2"/>
  <c r="F10" i="15"/>
  <c r="F13" i="16" s="1"/>
  <c r="G10" i="15"/>
  <c r="G13" i="16" s="1"/>
  <c r="H10" i="15"/>
  <c r="H4" i="2" s="1"/>
  <c r="I10" i="15"/>
  <c r="I4" i="2"/>
  <c r="H4" i="12" s="1"/>
  <c r="H58" i="12" s="1"/>
  <c r="J10" i="15"/>
  <c r="J4" i="2" s="1"/>
  <c r="I4" i="12" s="1"/>
  <c r="I58" i="12"/>
  <c r="K10" i="15"/>
  <c r="K13" i="16" s="1"/>
  <c r="L10" i="15"/>
  <c r="L4" i="2"/>
  <c r="K4" i="12" s="1"/>
  <c r="K58" i="12"/>
  <c r="M10" i="15"/>
  <c r="M4" i="2" s="1"/>
  <c r="L4" i="12" s="1"/>
  <c r="L58" i="12"/>
  <c r="N10" i="15"/>
  <c r="N13" i="16"/>
  <c r="O10" i="15"/>
  <c r="O13" i="16"/>
  <c r="P10" i="15"/>
  <c r="P13" i="16" s="1"/>
  <c r="P4" i="2"/>
  <c r="O4" i="12" s="1"/>
  <c r="O58" i="12" s="1"/>
  <c r="Q10" i="15"/>
  <c r="Q4" i="2" s="1"/>
  <c r="P4" i="12" s="1"/>
  <c r="P58" i="12"/>
  <c r="R10" i="15"/>
  <c r="R4" i="2" s="1"/>
  <c r="Q4" i="12" s="1"/>
  <c r="Q58" i="12" s="1"/>
  <c r="S10" i="15"/>
  <c r="S13" i="16" s="1"/>
  <c r="T10" i="15"/>
  <c r="T4" i="2" s="1"/>
  <c r="S4" i="12" s="1"/>
  <c r="S58" i="12" s="1"/>
  <c r="U10" i="15"/>
  <c r="U4" i="2"/>
  <c r="T4" i="12" s="1"/>
  <c r="T58" i="12"/>
  <c r="V10" i="15"/>
  <c r="V13" i="16" s="1"/>
  <c r="W10" i="15"/>
  <c r="W13" i="16" s="1"/>
  <c r="D14" i="15"/>
  <c r="D17" i="16" s="1"/>
  <c r="E14" i="15"/>
  <c r="E17" i="16" s="1"/>
  <c r="F14" i="15"/>
  <c r="F17" i="16" s="1"/>
  <c r="G14" i="15"/>
  <c r="G17" i="16" s="1"/>
  <c r="H14" i="15"/>
  <c r="H17" i="16" s="1"/>
  <c r="I14" i="15"/>
  <c r="J14" i="15"/>
  <c r="J17" i="16" s="1"/>
  <c r="K14" i="15"/>
  <c r="K17" i="16" s="1"/>
  <c r="L14" i="15"/>
  <c r="L17" i="16" s="1"/>
  <c r="M14" i="15"/>
  <c r="M17" i="16" s="1"/>
  <c r="N14" i="15"/>
  <c r="N17" i="16" s="1"/>
  <c r="O14" i="15"/>
  <c r="O17" i="16" s="1"/>
  <c r="P14" i="15"/>
  <c r="P17" i="16" s="1"/>
  <c r="Q14" i="15"/>
  <c r="R14" i="15"/>
  <c r="R17" i="16" s="1"/>
  <c r="S14" i="15"/>
  <c r="S17" i="16" s="1"/>
  <c r="T14" i="15"/>
  <c r="T17" i="16" s="1"/>
  <c r="U14" i="15"/>
  <c r="U17" i="16" s="1"/>
  <c r="V14" i="15"/>
  <c r="V17" i="16" s="1"/>
  <c r="W14" i="15"/>
  <c r="W17" i="16" s="1"/>
  <c r="D18" i="15"/>
  <c r="D21" i="16" s="1"/>
  <c r="E18" i="15"/>
  <c r="E6" i="2" s="1"/>
  <c r="D6" i="12" s="1"/>
  <c r="F18" i="15"/>
  <c r="F6" i="2" s="1"/>
  <c r="E6" i="12" s="1"/>
  <c r="G18" i="15"/>
  <c r="G21" i="16" s="1"/>
  <c r="H18" i="15"/>
  <c r="I18" i="15"/>
  <c r="I21" i="16" s="1"/>
  <c r="J18" i="15"/>
  <c r="J6" i="2" s="1"/>
  <c r="I6" i="12" s="1"/>
  <c r="K18" i="15"/>
  <c r="L18" i="15"/>
  <c r="L6" i="2" s="1"/>
  <c r="K6" i="12" s="1"/>
  <c r="M18" i="15"/>
  <c r="M6" i="2" s="1"/>
  <c r="L6" i="12" s="1"/>
  <c r="N18" i="15"/>
  <c r="N6" i="2" s="1"/>
  <c r="M6" i="12" s="1"/>
  <c r="O18" i="15"/>
  <c r="P18" i="15"/>
  <c r="P21" i="16" s="1"/>
  <c r="Q18" i="15"/>
  <c r="Q21" i="16" s="1"/>
  <c r="R18" i="15"/>
  <c r="R6" i="2" s="1"/>
  <c r="Q6" i="12" s="1"/>
  <c r="S18" i="15"/>
  <c r="S21" i="16" s="1"/>
  <c r="T18" i="15"/>
  <c r="T6" i="2" s="1"/>
  <c r="S6" i="12" s="1"/>
  <c r="U18" i="15"/>
  <c r="U6" i="2" s="1"/>
  <c r="T6" i="12" s="1"/>
  <c r="V18" i="15"/>
  <c r="V6" i="2" s="1"/>
  <c r="U6" i="12" s="1"/>
  <c r="W18" i="15"/>
  <c r="W21" i="16" s="1"/>
  <c r="D22" i="15"/>
  <c r="D26" i="16" s="1"/>
  <c r="E22" i="15"/>
  <c r="E26" i="16" s="1"/>
  <c r="F22" i="15"/>
  <c r="F26" i="16" s="1"/>
  <c r="G22" i="15"/>
  <c r="G8" i="2" s="1"/>
  <c r="F8" i="12" s="1"/>
  <c r="F128" i="12"/>
  <c r="H22" i="15"/>
  <c r="H26" i="16" s="1"/>
  <c r="I22" i="15"/>
  <c r="I26" i="16"/>
  <c r="J22" i="15"/>
  <c r="J8" i="2" s="1"/>
  <c r="K22" i="15"/>
  <c r="L22" i="15"/>
  <c r="L8" i="2" s="1"/>
  <c r="K8" i="12" s="1"/>
  <c r="K128" i="12" s="1"/>
  <c r="L26" i="16"/>
  <c r="M22" i="15"/>
  <c r="M26" i="16"/>
  <c r="N22" i="15"/>
  <c r="N8" i="2" s="1"/>
  <c r="M8" i="12" s="1"/>
  <c r="M128" i="12" s="1"/>
  <c r="N26" i="16"/>
  <c r="O22" i="15"/>
  <c r="O8" i="2"/>
  <c r="N8" i="12" s="1"/>
  <c r="N128" i="12"/>
  <c r="P22" i="15"/>
  <c r="P26" i="16" s="1"/>
  <c r="Q22" i="15"/>
  <c r="Q26" i="16" s="1"/>
  <c r="R22" i="15"/>
  <c r="S22" i="15"/>
  <c r="S26" i="16" s="1"/>
  <c r="S8" i="2"/>
  <c r="R8" i="12" s="1"/>
  <c r="R128" i="12" s="1"/>
  <c r="T22" i="15"/>
  <c r="T26" i="16" s="1"/>
  <c r="U22" i="15"/>
  <c r="U26" i="16"/>
  <c r="W22" i="15"/>
  <c r="W26" i="16" s="1"/>
  <c r="D25" i="15"/>
  <c r="D29" i="16"/>
  <c r="E25" i="15"/>
  <c r="F25" i="15"/>
  <c r="F9" i="2" s="1"/>
  <c r="E9" i="12" s="1"/>
  <c r="G25" i="15"/>
  <c r="H25" i="15"/>
  <c r="H9" i="2" s="1"/>
  <c r="G9" i="12" s="1"/>
  <c r="H29" i="16"/>
  <c r="I25" i="15"/>
  <c r="I29" i="16" s="1"/>
  <c r="J25" i="15"/>
  <c r="J29" i="16"/>
  <c r="K25" i="15"/>
  <c r="L25" i="15"/>
  <c r="L29" i="16" s="1"/>
  <c r="M25" i="15"/>
  <c r="M29" i="16" s="1"/>
  <c r="N25" i="15"/>
  <c r="N9" i="2" s="1"/>
  <c r="M9" i="12" s="1"/>
  <c r="M93" i="12"/>
  <c r="O25" i="15"/>
  <c r="O9" i="2" s="1"/>
  <c r="N9" i="12" s="1"/>
  <c r="N93" i="12"/>
  <c r="P25" i="15"/>
  <c r="P29" i="16" s="1"/>
  <c r="Q25" i="15"/>
  <c r="Q29" i="16" s="1"/>
  <c r="R25" i="15"/>
  <c r="R29" i="16" s="1"/>
  <c r="S25" i="15"/>
  <c r="S9" i="2" s="1"/>
  <c r="T25" i="15"/>
  <c r="T9" i="2" s="1"/>
  <c r="S9" i="12" s="1"/>
  <c r="S93" i="12" s="1"/>
  <c r="T29" i="16"/>
  <c r="U25" i="15"/>
  <c r="U29" i="16" s="1"/>
  <c r="W25" i="15"/>
  <c r="W9" i="2"/>
  <c r="V9" i="12" s="1"/>
  <c r="D31" i="15"/>
  <c r="D36" i="16" s="1"/>
  <c r="E31" i="15"/>
  <c r="F31" i="15"/>
  <c r="F36" i="16" s="1"/>
  <c r="G31" i="15"/>
  <c r="G12" i="2" s="1"/>
  <c r="H31" i="15"/>
  <c r="H36" i="16" s="1"/>
  <c r="I31" i="15"/>
  <c r="J31" i="15"/>
  <c r="K31" i="15"/>
  <c r="K36" i="16" s="1"/>
  <c r="L31" i="15"/>
  <c r="L36" i="16" s="1"/>
  <c r="M31" i="15"/>
  <c r="N31" i="15"/>
  <c r="N36" i="16" s="1"/>
  <c r="O31" i="15"/>
  <c r="O12" i="2" s="1"/>
  <c r="P31" i="15"/>
  <c r="P36" i="16" s="1"/>
  <c r="Q31" i="15"/>
  <c r="R31" i="15"/>
  <c r="S31" i="15"/>
  <c r="S36" i="16" s="1"/>
  <c r="T31" i="15"/>
  <c r="T36" i="16" s="1"/>
  <c r="U31" i="15"/>
  <c r="V31" i="15"/>
  <c r="V36" i="16" s="1"/>
  <c r="W31" i="15"/>
  <c r="W12" i="2" s="1"/>
  <c r="C31" i="15"/>
  <c r="C25" i="15"/>
  <c r="C22" i="15"/>
  <c r="C18" i="15"/>
  <c r="C6" i="2" s="1"/>
  <c r="B6" i="12" s="1"/>
  <c r="C14" i="15"/>
  <c r="C5" i="2" s="1"/>
  <c r="C10" i="15"/>
  <c r="C4" i="2" s="1"/>
  <c r="C7" i="15"/>
  <c r="B7" i="15"/>
  <c r="B10" i="16" s="1"/>
  <c r="D11" i="2"/>
  <c r="C11" i="12" s="1"/>
  <c r="C186" i="12" s="1"/>
  <c r="C11" i="2"/>
  <c r="B11" i="12" s="1"/>
  <c r="B186" i="12"/>
  <c r="U21" i="16"/>
  <c r="G4" i="2"/>
  <c r="F4" i="12" s="1"/>
  <c r="F58" i="12"/>
  <c r="E10" i="16"/>
  <c r="O11" i="2"/>
  <c r="J9" i="2"/>
  <c r="I9" i="12" s="1"/>
  <c r="I93" i="12"/>
  <c r="F8" i="2"/>
  <c r="W4" i="2"/>
  <c r="M13" i="16"/>
  <c r="W8" i="2"/>
  <c r="V8" i="12" s="1"/>
  <c r="V128" i="12" s="1"/>
  <c r="O29" i="16"/>
  <c r="K11" i="2"/>
  <c r="J11" i="12" s="1"/>
  <c r="J186" i="12"/>
  <c r="R9" i="2"/>
  <c r="Q9" i="12" s="1"/>
  <c r="Q6" i="2"/>
  <c r="P6" i="12" s="1"/>
  <c r="U13" i="16"/>
  <c r="W11" i="2"/>
  <c r="O4" i="2"/>
  <c r="N4" i="12" s="1"/>
  <c r="N58" i="12"/>
  <c r="E13" i="16"/>
  <c r="W32" i="15"/>
  <c r="P11" i="2"/>
  <c r="N5" i="2"/>
  <c r="V4" i="2"/>
  <c r="N4" i="2"/>
  <c r="M4" i="12" s="1"/>
  <c r="M58" i="12" s="1"/>
  <c r="W29" i="16"/>
  <c r="N29" i="16"/>
  <c r="F29" i="16"/>
  <c r="R21" i="16"/>
  <c r="J21" i="16"/>
  <c r="J13" i="16"/>
  <c r="Q10" i="16"/>
  <c r="T11" i="2"/>
  <c r="S11" i="12" s="1"/>
  <c r="S186" i="12" s="1"/>
  <c r="H11" i="2"/>
  <c r="G11" i="12" s="1"/>
  <c r="G186" i="12"/>
  <c r="I6" i="2"/>
  <c r="H6" i="12" s="1"/>
  <c r="E5" i="2"/>
  <c r="S29" i="16"/>
  <c r="O26" i="16"/>
  <c r="G26" i="16"/>
  <c r="Q13" i="16"/>
  <c r="I13" i="16"/>
  <c r="M10" i="16"/>
  <c r="J5" i="2"/>
  <c r="V21" i="16"/>
  <c r="N21" i="16"/>
  <c r="F21" i="16"/>
  <c r="P6" i="2"/>
  <c r="O6" i="12" s="1"/>
  <c r="D6" i="2"/>
  <c r="C6" i="12" s="1"/>
  <c r="I33" i="16"/>
  <c r="T10" i="16"/>
  <c r="U11" i="2"/>
  <c r="T11" i="12" s="1"/>
  <c r="T186" i="12" s="1"/>
  <c r="E11" i="2"/>
  <c r="D11" i="12" s="1"/>
  <c r="D186" i="12"/>
  <c r="U9" i="2"/>
  <c r="T9" i="12" s="1"/>
  <c r="T93" i="12" s="1"/>
  <c r="M9" i="2"/>
  <c r="L9" i="12" s="1"/>
  <c r="L93" i="12"/>
  <c r="I9" i="2"/>
  <c r="H9" i="12" s="1"/>
  <c r="H93" i="12"/>
  <c r="U8" i="2"/>
  <c r="Q8" i="2"/>
  <c r="M8" i="2"/>
  <c r="I8" i="2"/>
  <c r="H8" i="12" s="1"/>
  <c r="H128" i="12"/>
  <c r="E8" i="2"/>
  <c r="W6" i="2"/>
  <c r="V6" i="12" s="1"/>
  <c r="G6" i="2"/>
  <c r="F6" i="12" s="1"/>
  <c r="T5" i="2"/>
  <c r="S5" i="12" s="1"/>
  <c r="S76" i="12"/>
  <c r="L5" i="2"/>
  <c r="K5" i="12" s="1"/>
  <c r="K76" i="12"/>
  <c r="D5" i="2"/>
  <c r="C5" i="12" s="1"/>
  <c r="C76" i="12"/>
  <c r="V3" i="2"/>
  <c r="U3" i="12" s="1"/>
  <c r="U40" i="12"/>
  <c r="R3" i="2"/>
  <c r="Q3" i="12" s="1"/>
  <c r="Q40" i="12"/>
  <c r="N3" i="2"/>
  <c r="M3" i="12" s="1"/>
  <c r="M40" i="12"/>
  <c r="J3" i="2"/>
  <c r="I3" i="12" s="1"/>
  <c r="I40" i="12"/>
  <c r="T21" i="16"/>
  <c r="L21" i="16"/>
  <c r="L13" i="16"/>
  <c r="W10" i="16"/>
  <c r="O10" i="16"/>
  <c r="K10" i="16"/>
  <c r="G10" i="16"/>
  <c r="N146" i="12"/>
  <c r="V33" i="16"/>
  <c r="R33" i="16"/>
  <c r="J33" i="16"/>
  <c r="F33" i="16"/>
  <c r="W3" i="2"/>
  <c r="V3" i="12" s="1"/>
  <c r="V40" i="12" s="1"/>
  <c r="G146" i="12"/>
  <c r="D9" i="2"/>
  <c r="C9" i="12" s="1"/>
  <c r="C93" i="12" s="1"/>
  <c r="T8" i="2"/>
  <c r="D8" i="2"/>
  <c r="C8" i="12" s="1"/>
  <c r="C128" i="12" s="1"/>
  <c r="W5" i="2"/>
  <c r="V5" i="12" s="1"/>
  <c r="V76" i="12"/>
  <c r="S5" i="2"/>
  <c r="R5" i="12" s="1"/>
  <c r="R76" i="12" s="1"/>
  <c r="O5" i="2"/>
  <c r="K5" i="2"/>
  <c r="J5" i="12" s="1"/>
  <c r="J76" i="12"/>
  <c r="G5" i="2"/>
  <c r="F5" i="12" s="1"/>
  <c r="F76" i="12"/>
  <c r="I146" i="12"/>
  <c r="H146" i="12"/>
  <c r="X15" i="15"/>
  <c r="X20" i="15"/>
  <c r="X24" i="16" s="1"/>
  <c r="X17" i="15"/>
  <c r="X20" i="16" s="1"/>
  <c r="X16" i="15"/>
  <c r="X19" i="16"/>
  <c r="X15" i="16"/>
  <c r="X18" i="16"/>
  <c r="X5" i="15"/>
  <c r="X8" i="16"/>
  <c r="V26" i="15"/>
  <c r="V24" i="15"/>
  <c r="V28" i="16"/>
  <c r="V23" i="15"/>
  <c r="V25" i="15" s="1"/>
  <c r="V9" i="2" s="1"/>
  <c r="U9" i="12" s="1"/>
  <c r="V21" i="15"/>
  <c r="V20" i="15"/>
  <c r="V24" i="16" s="1"/>
  <c r="V25" i="16"/>
  <c r="V31" i="16"/>
  <c r="V30" i="16"/>
  <c r="V10" i="2"/>
  <c r="U10" i="12" s="1"/>
  <c r="U167" i="12"/>
  <c r="V27" i="16"/>
  <c r="E32" i="15"/>
  <c r="H32" i="15"/>
  <c r="Z4" i="15"/>
  <c r="Z19" i="15"/>
  <c r="Z23" i="16" s="1"/>
  <c r="Z16" i="16"/>
  <c r="Z9" i="15"/>
  <c r="Z12" i="16" s="1"/>
  <c r="Z8" i="15"/>
  <c r="Z11" i="16" s="1"/>
  <c r="Z27" i="15"/>
  <c r="Z28" i="15" s="1"/>
  <c r="Z24" i="15"/>
  <c r="Z28" i="16" s="1"/>
  <c r="Z16" i="15"/>
  <c r="Z11" i="15"/>
  <c r="Z14" i="16" s="1"/>
  <c r="AB19" i="15"/>
  <c r="AB22" i="16" s="1"/>
  <c r="AB30" i="16"/>
  <c r="AB7" i="2"/>
  <c r="AA7" i="12" s="1"/>
  <c r="AB23" i="16"/>
  <c r="AA111" i="12"/>
  <c r="AB20" i="16"/>
  <c r="AB32" i="16"/>
  <c r="AB15" i="16"/>
  <c r="AC21" i="15"/>
  <c r="AC29" i="15"/>
  <c r="AC34" i="16" s="1"/>
  <c r="AC26" i="15"/>
  <c r="AC30" i="16" s="1"/>
  <c r="AC17" i="15"/>
  <c r="AC20" i="15"/>
  <c r="AC24" i="16" s="1"/>
  <c r="AC12" i="15"/>
  <c r="AC15" i="16" s="1"/>
  <c r="AC4" i="15"/>
  <c r="AC7" i="16" s="1"/>
  <c r="AC23" i="15"/>
  <c r="AC27" i="16" s="1"/>
  <c r="AC15" i="15"/>
  <c r="AC24" i="15"/>
  <c r="AC5" i="15"/>
  <c r="AC8" i="16" s="1"/>
  <c r="AC20" i="16"/>
  <c r="AC11" i="15"/>
  <c r="AC14" i="16" s="1"/>
  <c r="AC16" i="16"/>
  <c r="AC6" i="15"/>
  <c r="AC9" i="16" s="1"/>
  <c r="AC30" i="15"/>
  <c r="AC35" i="16" s="1"/>
  <c r="AC19" i="15"/>
  <c r="AC23" i="16" s="1"/>
  <c r="AC8" i="15"/>
  <c r="AC11" i="16" s="1"/>
  <c r="AC16" i="15"/>
  <c r="AC19" i="16" s="1"/>
  <c r="AC9" i="15"/>
  <c r="AC27" i="15"/>
  <c r="AC28" i="15" s="1"/>
  <c r="AC33" i="16" s="1"/>
  <c r="AB14" i="16" l="1"/>
  <c r="X23" i="16"/>
  <c r="AF29" i="16"/>
  <c r="I8" i="12"/>
  <c r="I128" i="12" s="1"/>
  <c r="C3" i="12"/>
  <c r="C40" i="12" s="1"/>
  <c r="P8" i="12"/>
  <c r="P128" i="12" s="1"/>
  <c r="D5" i="12"/>
  <c r="D76" i="12" s="1"/>
  <c r="E8" i="12"/>
  <c r="E128" i="12" s="1"/>
  <c r="N11" i="12"/>
  <c r="N186" i="12" s="1"/>
  <c r="R10" i="12"/>
  <c r="R167" i="12" s="1"/>
  <c r="M11" i="12"/>
  <c r="M186" i="12" s="1"/>
  <c r="C32" i="15"/>
  <c r="H8" i="2"/>
  <c r="D10" i="16"/>
  <c r="M5" i="2"/>
  <c r="U10" i="16"/>
  <c r="G3" i="12"/>
  <c r="G40" i="12" s="1"/>
  <c r="T12" i="2"/>
  <c r="T10" i="12"/>
  <c r="T167" i="12" s="1"/>
  <c r="N10" i="12"/>
  <c r="N167" i="12" s="1"/>
  <c r="E11" i="12"/>
  <c r="E186" i="12" s="1"/>
  <c r="B17" i="16"/>
  <c r="G36" i="16"/>
  <c r="N5" i="12"/>
  <c r="N76" i="12" s="1"/>
  <c r="H10" i="16"/>
  <c r="I10" i="16"/>
  <c r="I5" i="12"/>
  <c r="I76" i="12" s="1"/>
  <c r="K4" i="2"/>
  <c r="J4" i="12" s="1"/>
  <c r="J58" i="12" s="1"/>
  <c r="J26" i="16"/>
  <c r="F4" i="2"/>
  <c r="M5" i="12"/>
  <c r="M76" i="12" s="1"/>
  <c r="V186" i="12"/>
  <c r="V11" i="12"/>
  <c r="E21" i="16"/>
  <c r="R9" i="12"/>
  <c r="R93" i="12" s="1"/>
  <c r="G4" i="12"/>
  <c r="G58" i="12" s="1"/>
  <c r="F3" i="12"/>
  <c r="F40" i="12" s="1"/>
  <c r="D3" i="12"/>
  <c r="D40" i="12" s="1"/>
  <c r="L12" i="2"/>
  <c r="K186" i="12"/>
  <c r="K11" i="12"/>
  <c r="P10" i="12"/>
  <c r="P167" i="12" s="1"/>
  <c r="B167" i="12"/>
  <c r="B10" i="12"/>
  <c r="Q11" i="12"/>
  <c r="Q186" i="12" s="1"/>
  <c r="D128" i="12"/>
  <c r="D8" i="12"/>
  <c r="B5" i="12"/>
  <c r="B76" i="12" s="1"/>
  <c r="H40" i="12"/>
  <c r="H3" i="12"/>
  <c r="P11" i="12"/>
  <c r="P186" i="12" s="1"/>
  <c r="F167" i="12"/>
  <c r="F10" i="12"/>
  <c r="I32" i="15"/>
  <c r="P8" i="2"/>
  <c r="O8" i="12" s="1"/>
  <c r="O128" i="12" s="1"/>
  <c r="T128" i="12"/>
  <c r="T8" i="12"/>
  <c r="U4" i="12"/>
  <c r="U58" i="12" s="1"/>
  <c r="V206" i="12"/>
  <c r="V12" i="12"/>
  <c r="N12" i="12"/>
  <c r="N206" i="12" s="1"/>
  <c r="F206" i="12"/>
  <c r="F12" i="12"/>
  <c r="D4" i="12"/>
  <c r="D58" i="12" s="1"/>
  <c r="L186" i="12"/>
  <c r="L11" i="12"/>
  <c r="H10" i="12"/>
  <c r="H167" i="12" s="1"/>
  <c r="Y27" i="16"/>
  <c r="D32" i="15"/>
  <c r="X25" i="15"/>
  <c r="X9" i="2" s="1"/>
  <c r="W9" i="12" s="1"/>
  <c r="S8" i="12"/>
  <c r="S128" i="12" s="1"/>
  <c r="P9" i="2"/>
  <c r="Q9" i="2"/>
  <c r="G32" i="15"/>
  <c r="X18" i="15"/>
  <c r="X21" i="16" s="1"/>
  <c r="S146" i="12"/>
  <c r="N33" i="16"/>
  <c r="L3" i="2"/>
  <c r="K3" i="12" s="1"/>
  <c r="K40" i="12" s="1"/>
  <c r="T13" i="16"/>
  <c r="H5" i="2"/>
  <c r="G5" i="12" s="1"/>
  <c r="G76" i="12" s="1"/>
  <c r="P5" i="2"/>
  <c r="O5" i="12" s="1"/>
  <c r="O76" i="12" s="1"/>
  <c r="L8" i="12"/>
  <c r="L128" i="12" s="1"/>
  <c r="P10" i="16"/>
  <c r="S4" i="2"/>
  <c r="U5" i="2"/>
  <c r="T5" i="12" s="1"/>
  <c r="T76" i="12" s="1"/>
  <c r="R13" i="16"/>
  <c r="O11" i="12"/>
  <c r="O186" i="12" s="1"/>
  <c r="V4" i="12"/>
  <c r="V58" i="12" s="1"/>
  <c r="G11" i="2"/>
  <c r="B4" i="12"/>
  <c r="B58" i="12" s="1"/>
  <c r="D12" i="2"/>
  <c r="J10" i="12"/>
  <c r="J167" i="12" s="1"/>
  <c r="B7" i="12"/>
  <c r="B111" i="12" s="1"/>
  <c r="W36" i="16"/>
  <c r="C21" i="16"/>
  <c r="C17" i="16"/>
  <c r="C13" i="16"/>
  <c r="X22" i="15"/>
  <c r="X8" i="2" s="1"/>
  <c r="AA7" i="15"/>
  <c r="AA10" i="16" s="1"/>
  <c r="AC11" i="2"/>
  <c r="AB11" i="12" s="1"/>
  <c r="X32" i="16"/>
  <c r="Y29" i="16"/>
  <c r="AB22" i="15"/>
  <c r="AB26" i="16" s="1"/>
  <c r="AD36" i="16"/>
  <c r="AB25" i="15"/>
  <c r="AB9" i="2" s="1"/>
  <c r="AA9" i="12" s="1"/>
  <c r="AA7" i="2"/>
  <c r="Z7" i="12" s="1"/>
  <c r="Z111" i="12" s="1"/>
  <c r="AA23" i="16"/>
  <c r="X31" i="16"/>
  <c r="AD4" i="2"/>
  <c r="AC4" i="12" s="1"/>
  <c r="AC58" i="12" s="1"/>
  <c r="X30" i="16"/>
  <c r="Y33" i="16"/>
  <c r="X31" i="15"/>
  <c r="X36" i="16" s="1"/>
  <c r="AD8" i="2"/>
  <c r="AC8" i="12" s="1"/>
  <c r="AC128" i="12" s="1"/>
  <c r="AC18" i="15"/>
  <c r="AC6" i="2" s="1"/>
  <c r="AB6" i="12" s="1"/>
  <c r="Z10" i="15"/>
  <c r="Z4" i="2" s="1"/>
  <c r="Y4" i="12" s="1"/>
  <c r="Z7" i="2"/>
  <c r="Y7" i="12" s="1"/>
  <c r="Y111" i="12" s="1"/>
  <c r="Z22" i="16"/>
  <c r="AF23" i="16" s="1"/>
  <c r="X14" i="15"/>
  <c r="X5" i="2" s="1"/>
  <c r="Y23" i="16"/>
  <c r="Z31" i="16"/>
  <c r="Y14" i="15"/>
  <c r="Y5" i="2" s="1"/>
  <c r="X5" i="12" s="1"/>
  <c r="X76" i="12" s="1"/>
  <c r="Y22" i="15"/>
  <c r="Z10" i="2"/>
  <c r="AA31" i="16"/>
  <c r="AB31" i="15"/>
  <c r="AB12" i="2" s="1"/>
  <c r="AA12" i="12" s="1"/>
  <c r="W8" i="12"/>
  <c r="W128" i="12" s="1"/>
  <c r="X11" i="2"/>
  <c r="X33" i="16"/>
  <c r="W7" i="12"/>
  <c r="W111" i="12" s="1"/>
  <c r="X10" i="12"/>
  <c r="X167" i="12" s="1"/>
  <c r="W10" i="12"/>
  <c r="W167" i="12" s="1"/>
  <c r="AD21" i="16"/>
  <c r="AD6" i="2"/>
  <c r="AC6" i="12" s="1"/>
  <c r="AC93" i="12" s="1"/>
  <c r="X22" i="16"/>
  <c r="Y10" i="12"/>
  <c r="Y167" i="12" s="1"/>
  <c r="AD29" i="16"/>
  <c r="AD9" i="2"/>
  <c r="AC9" i="12" s="1"/>
  <c r="AC146" i="12" s="1"/>
  <c r="AC31" i="15"/>
  <c r="AC36" i="16" s="1"/>
  <c r="AC18" i="16"/>
  <c r="Z18" i="15"/>
  <c r="X25" i="16"/>
  <c r="Y7" i="2"/>
  <c r="Y25" i="16"/>
  <c r="Z10" i="12"/>
  <c r="Z167" i="12" s="1"/>
  <c r="AB34" i="16"/>
  <c r="AB25" i="16"/>
  <c r="Z25" i="15"/>
  <c r="Z29" i="16" s="1"/>
  <c r="AF31" i="16"/>
  <c r="AG18" i="16"/>
  <c r="AG16" i="16"/>
  <c r="C146" i="12"/>
  <c r="M146" i="12"/>
  <c r="L146" i="12"/>
  <c r="Z11" i="2"/>
  <c r="Y11" i="12" s="1"/>
  <c r="Y186" i="12" s="1"/>
  <c r="Z33" i="16"/>
  <c r="U93" i="12"/>
  <c r="U146" i="12"/>
  <c r="Q146" i="12"/>
  <c r="Q93" i="12"/>
  <c r="S6" i="2"/>
  <c r="R6" i="12" s="1"/>
  <c r="C10" i="16"/>
  <c r="C3" i="2"/>
  <c r="C8" i="2"/>
  <c r="C26" i="16"/>
  <c r="R36" i="16"/>
  <c r="R12" i="2"/>
  <c r="J36" i="16"/>
  <c r="J12" i="2"/>
  <c r="K9" i="2"/>
  <c r="J9" i="12" s="1"/>
  <c r="K29" i="16"/>
  <c r="R8" i="2"/>
  <c r="R26" i="16"/>
  <c r="O21" i="16"/>
  <c r="O6" i="2"/>
  <c r="N6" i="12" s="1"/>
  <c r="V12" i="2"/>
  <c r="F12" i="2"/>
  <c r="AA35" i="16"/>
  <c r="AF35" i="16" s="1"/>
  <c r="AA31" i="15"/>
  <c r="X29" i="16"/>
  <c r="T146" i="12"/>
  <c r="AB7" i="15"/>
  <c r="AC10" i="15"/>
  <c r="AC4" i="2" s="1"/>
  <c r="AB4" i="12" s="1"/>
  <c r="AB18" i="15"/>
  <c r="Z32" i="16"/>
  <c r="V22" i="15"/>
  <c r="G93" i="12"/>
  <c r="H13" i="16"/>
  <c r="R5" i="2"/>
  <c r="F5" i="2"/>
  <c r="V5" i="2"/>
  <c r="M21" i="16"/>
  <c r="E29" i="16"/>
  <c r="E9" i="2"/>
  <c r="D9" i="12" s="1"/>
  <c r="K21" i="16"/>
  <c r="K6" i="2"/>
  <c r="J6" i="12" s="1"/>
  <c r="H21" i="16"/>
  <c r="H6" i="2"/>
  <c r="G6" i="12" s="1"/>
  <c r="Q17" i="16"/>
  <c r="Q5" i="2"/>
  <c r="I17" i="16"/>
  <c r="I5" i="2"/>
  <c r="V29" i="16"/>
  <c r="V146" i="12"/>
  <c r="V93" i="12"/>
  <c r="E93" i="12"/>
  <c r="E146" i="12"/>
  <c r="X26" i="16"/>
  <c r="AC7" i="15"/>
  <c r="AC10" i="16" s="1"/>
  <c r="Z19" i="16"/>
  <c r="F32" i="15"/>
  <c r="J32" i="15"/>
  <c r="L9" i="2"/>
  <c r="K9" i="12" s="1"/>
  <c r="G9" i="2"/>
  <c r="F9" i="12" s="1"/>
  <c r="G29" i="16"/>
  <c r="D4" i="2"/>
  <c r="D13" i="16"/>
  <c r="N12" i="2"/>
  <c r="S33" i="16"/>
  <c r="S11" i="2"/>
  <c r="C9" i="2"/>
  <c r="B9" i="12" s="1"/>
  <c r="C29" i="16"/>
  <c r="U36" i="16"/>
  <c r="U12" i="2"/>
  <c r="Q36" i="16"/>
  <c r="Q12" i="2"/>
  <c r="M36" i="16"/>
  <c r="M12" i="2"/>
  <c r="I36" i="16"/>
  <c r="I12" i="2"/>
  <c r="E36" i="16"/>
  <c r="E12" i="2"/>
  <c r="Z14" i="15"/>
  <c r="Z25" i="16"/>
  <c r="AF26" i="16" s="1"/>
  <c r="Z22" i="15"/>
  <c r="Z8" i="2" s="1"/>
  <c r="Y8" i="12" s="1"/>
  <c r="AA11" i="16"/>
  <c r="AF11" i="16" s="1"/>
  <c r="AG11" i="16" s="1"/>
  <c r="AA10" i="15"/>
  <c r="AA4" i="2" s="1"/>
  <c r="Z4" i="12" s="1"/>
  <c r="C36" i="16"/>
  <c r="C12" i="2"/>
  <c r="K8" i="2"/>
  <c r="K26" i="16"/>
  <c r="P12" i="2"/>
  <c r="H12" i="2"/>
  <c r="S12" i="2"/>
  <c r="K12" i="2"/>
  <c r="Y30" i="16"/>
  <c r="Y31" i="16"/>
  <c r="AA20" i="16"/>
  <c r="AF20" i="16" s="1"/>
  <c r="AG20" i="16" s="1"/>
  <c r="AA18" i="15"/>
  <c r="B3" i="2"/>
  <c r="B8" i="2"/>
  <c r="B12" i="2"/>
  <c r="AA14" i="15"/>
  <c r="AA5" i="2" s="1"/>
  <c r="Z5" i="12" s="1"/>
  <c r="AC22" i="15"/>
  <c r="AC25" i="16"/>
  <c r="AC31" i="16"/>
  <c r="AC10" i="2"/>
  <c r="AB10" i="12" s="1"/>
  <c r="AC7" i="2"/>
  <c r="AB7" i="12" s="1"/>
  <c r="AB111" i="12" s="1"/>
  <c r="AG8" i="16"/>
  <c r="AB33" i="16"/>
  <c r="X7" i="15"/>
  <c r="X9" i="16"/>
  <c r="X10" i="15"/>
  <c r="X12" i="16"/>
  <c r="Y18" i="15"/>
  <c r="Y19" i="16"/>
  <c r="X93" i="12"/>
  <c r="X146" i="12"/>
  <c r="Y31" i="15"/>
  <c r="Y34" i="16"/>
  <c r="AA22" i="15"/>
  <c r="AA24" i="16"/>
  <c r="Z26" i="16"/>
  <c r="Y128" i="12" s="1"/>
  <c r="AC12" i="2"/>
  <c r="AB12" i="12" s="1"/>
  <c r="AB206" i="12" s="1"/>
  <c r="AB5" i="2"/>
  <c r="AA5" i="12" s="1"/>
  <c r="AA76" i="12" s="1"/>
  <c r="AC32" i="16"/>
  <c r="AC12" i="16"/>
  <c r="AC22" i="16"/>
  <c r="AC14" i="15"/>
  <c r="AC25" i="15"/>
  <c r="AC28" i="16"/>
  <c r="Y7" i="15"/>
  <c r="AB10" i="15"/>
  <c r="AB11" i="16"/>
  <c r="AB31" i="16"/>
  <c r="AB10" i="2"/>
  <c r="Z15" i="16"/>
  <c r="AF17" i="16" s="1"/>
  <c r="AA27" i="16"/>
  <c r="AA25" i="15"/>
  <c r="AA32" i="16"/>
  <c r="AF32" i="16" s="1"/>
  <c r="AA28" i="15"/>
  <c r="Z7" i="16"/>
  <c r="Z7" i="15"/>
  <c r="W93" i="12"/>
  <c r="W146" i="12"/>
  <c r="Z35" i="16"/>
  <c r="AF36" i="16" s="1"/>
  <c r="Z31" i="15"/>
  <c r="Y10" i="15"/>
  <c r="AA3" i="2" l="1"/>
  <c r="Z3" i="12" s="1"/>
  <c r="AB8" i="2"/>
  <c r="AA8" i="12" s="1"/>
  <c r="AA128" i="12" s="1"/>
  <c r="AC13" i="16"/>
  <c r="AF33" i="16"/>
  <c r="O206" i="12"/>
  <c r="O12" i="12"/>
  <c r="H12" i="12"/>
  <c r="H206" i="12" s="1"/>
  <c r="H76" i="12"/>
  <c r="H5" i="12"/>
  <c r="E5" i="12"/>
  <c r="E76" i="12" s="1"/>
  <c r="Q206" i="12"/>
  <c r="Q12" i="12"/>
  <c r="C12" i="12"/>
  <c r="C206" i="12" s="1"/>
  <c r="L76" i="12"/>
  <c r="L5" i="12"/>
  <c r="R146" i="12"/>
  <c r="K206" i="12"/>
  <c r="K12" i="12"/>
  <c r="R12" i="12"/>
  <c r="R206" i="12" s="1"/>
  <c r="J128" i="12"/>
  <c r="J8" i="12"/>
  <c r="D12" i="12"/>
  <c r="D206" i="12" s="1"/>
  <c r="L206" i="12"/>
  <c r="L12" i="12"/>
  <c r="T12" i="12"/>
  <c r="T206" i="12" s="1"/>
  <c r="R186" i="12"/>
  <c r="R11" i="12"/>
  <c r="C4" i="12"/>
  <c r="C58" i="12" s="1"/>
  <c r="P76" i="12"/>
  <c r="P5" i="12"/>
  <c r="AB29" i="16"/>
  <c r="E12" i="12"/>
  <c r="E206" i="12" s="1"/>
  <c r="I206" i="12"/>
  <c r="I12" i="12"/>
  <c r="X6" i="2"/>
  <c r="W6" i="12" s="1"/>
  <c r="R58" i="12"/>
  <c r="R4" i="12"/>
  <c r="P9" i="12"/>
  <c r="P146" i="12" s="1"/>
  <c r="G128" i="12"/>
  <c r="G8" i="12"/>
  <c r="P12" i="12"/>
  <c r="P206" i="12" s="1"/>
  <c r="M206" i="12"/>
  <c r="M12" i="12"/>
  <c r="B3" i="12"/>
  <c r="B40" i="12" s="1"/>
  <c r="S206" i="12"/>
  <c r="S12" i="12"/>
  <c r="J12" i="12"/>
  <c r="J206" i="12" s="1"/>
  <c r="Q76" i="12"/>
  <c r="Q5" i="12"/>
  <c r="AB36" i="16"/>
  <c r="G12" i="12"/>
  <c r="G206" i="12" s="1"/>
  <c r="B206" i="12"/>
  <c r="B12" i="12"/>
  <c r="U5" i="12"/>
  <c r="U76" i="12" s="1"/>
  <c r="U206" i="12"/>
  <c r="U12" i="12"/>
  <c r="Q8" i="12"/>
  <c r="Q128" i="12" s="1"/>
  <c r="B128" i="12"/>
  <c r="B8" i="12"/>
  <c r="Z13" i="16"/>
  <c r="Y58" i="12" s="1"/>
  <c r="F186" i="12"/>
  <c r="F11" i="12"/>
  <c r="O9" i="12"/>
  <c r="O93" i="12" s="1"/>
  <c r="E58" i="12"/>
  <c r="E4" i="12"/>
  <c r="X17" i="16"/>
  <c r="AC21" i="16"/>
  <c r="AC3" i="2"/>
  <c r="AB3" i="12" s="1"/>
  <c r="AB40" i="12" s="1"/>
  <c r="AA13" i="16"/>
  <c r="Z9" i="2"/>
  <c r="Y9" i="12" s="1"/>
  <c r="Y146" i="12" s="1"/>
  <c r="X12" i="2"/>
  <c r="Y17" i="16"/>
  <c r="AA17" i="16"/>
  <c r="AF21" i="16"/>
  <c r="Y8" i="2"/>
  <c r="X8" i="12" s="1"/>
  <c r="X128" i="12" s="1"/>
  <c r="Y26" i="16"/>
  <c r="Z40" i="12"/>
  <c r="AA206" i="12"/>
  <c r="Z58" i="12"/>
  <c r="Z76" i="12"/>
  <c r="W5" i="12"/>
  <c r="W76" i="12" s="1"/>
  <c r="AG35" i="16"/>
  <c r="W11" i="12"/>
  <c r="W186" i="12" s="1"/>
  <c r="X7" i="12"/>
  <c r="X111" i="12" s="1"/>
  <c r="W12" i="12"/>
  <c r="W206" i="12" s="1"/>
  <c r="AA32" i="15"/>
  <c r="AA10" i="12"/>
  <c r="AA167" i="12" s="1"/>
  <c r="AG15" i="16"/>
  <c r="Z6" i="2"/>
  <c r="Y6" i="12" s="1"/>
  <c r="Z21" i="16"/>
  <c r="AD6" i="15"/>
  <c r="AG30" i="16"/>
  <c r="AG31" i="16" s="1"/>
  <c r="D146" i="12"/>
  <c r="D93" i="12"/>
  <c r="V26" i="16"/>
  <c r="V8" i="2"/>
  <c r="AA146" i="12"/>
  <c r="N13" i="2"/>
  <c r="M13" i="12" s="1"/>
  <c r="L13" i="2"/>
  <c r="K13" i="12" s="1"/>
  <c r="D13" i="2"/>
  <c r="C13" i="12" s="1"/>
  <c r="T13" i="2"/>
  <c r="S13" i="12" s="1"/>
  <c r="I13" i="2"/>
  <c r="H13" i="12" s="1"/>
  <c r="O13" i="2"/>
  <c r="N13" i="12" s="1"/>
  <c r="G13" i="2"/>
  <c r="F13" i="12" s="1"/>
  <c r="W13" i="2"/>
  <c r="V13" i="12" s="1"/>
  <c r="E13" i="2"/>
  <c r="D13" i="12" s="1"/>
  <c r="C13" i="2"/>
  <c r="B13" i="12" s="1"/>
  <c r="R13" i="2"/>
  <c r="Q13" i="12" s="1"/>
  <c r="P13" i="2"/>
  <c r="O13" i="12" s="1"/>
  <c r="S13" i="2"/>
  <c r="R13" i="12" s="1"/>
  <c r="M13" i="2"/>
  <c r="L13" i="12" s="1"/>
  <c r="F13" i="2"/>
  <c r="E13" i="12" s="1"/>
  <c r="B13" i="2"/>
  <c r="U13" i="2"/>
  <c r="T13" i="12" s="1"/>
  <c r="K13" i="2"/>
  <c r="J13" i="12" s="1"/>
  <c r="H13" i="2"/>
  <c r="G13" i="12" s="1"/>
  <c r="Q13" i="2"/>
  <c r="P13" i="12" s="1"/>
  <c r="J13" i="2"/>
  <c r="I13" i="12" s="1"/>
  <c r="F146" i="12"/>
  <c r="F93" i="12"/>
  <c r="AA6" i="2"/>
  <c r="Z6" i="12" s="1"/>
  <c r="AA21" i="16"/>
  <c r="Z17" i="16"/>
  <c r="Z5" i="2"/>
  <c r="Y5" i="12" s="1"/>
  <c r="B93" i="12"/>
  <c r="B146" i="12"/>
  <c r="K93" i="12"/>
  <c r="K146" i="12"/>
  <c r="AA36" i="16"/>
  <c r="AA12" i="2"/>
  <c r="Z12" i="12" s="1"/>
  <c r="AB10" i="16"/>
  <c r="AB3" i="2"/>
  <c r="AA3" i="12" s="1"/>
  <c r="J93" i="12"/>
  <c r="J146" i="12"/>
  <c r="V32" i="15"/>
  <c r="AB6" i="2"/>
  <c r="AA6" i="12" s="1"/>
  <c r="AB21" i="16"/>
  <c r="AG34" i="16"/>
  <c r="AA33" i="16"/>
  <c r="AA11" i="2"/>
  <c r="Z11" i="12" s="1"/>
  <c r="AB13" i="16"/>
  <c r="AB4" i="2"/>
  <c r="AA4" i="12" s="1"/>
  <c r="AB32" i="15"/>
  <c r="AC29" i="16"/>
  <c r="AC9" i="2"/>
  <c r="AB9" i="12" s="1"/>
  <c r="AA26" i="16"/>
  <c r="AA8" i="2"/>
  <c r="Z8" i="12" s="1"/>
  <c r="Y36" i="16"/>
  <c r="Y12" i="2"/>
  <c r="X32" i="15"/>
  <c r="X10" i="16"/>
  <c r="X3" i="2"/>
  <c r="W3" i="12" s="1"/>
  <c r="AC8" i="2"/>
  <c r="AB8" i="12" s="1"/>
  <c r="AC26" i="16"/>
  <c r="Y3" i="2"/>
  <c r="Y32" i="15"/>
  <c r="Y13" i="2" s="1"/>
  <c r="X13" i="12" s="1"/>
  <c r="Y10" i="16"/>
  <c r="AC17" i="16"/>
  <c r="AC5" i="2"/>
  <c r="AB5" i="12" s="1"/>
  <c r="AG32" i="16"/>
  <c r="AG33" i="16" s="1"/>
  <c r="AB167" i="12"/>
  <c r="Y13" i="16"/>
  <c r="Y4" i="2"/>
  <c r="Z36" i="16"/>
  <c r="Z12" i="2"/>
  <c r="Y12" i="12" s="1"/>
  <c r="Z10" i="16"/>
  <c r="Z32" i="15"/>
  <c r="Z3" i="2"/>
  <c r="Y3" i="12" s="1"/>
  <c r="AA29" i="16"/>
  <c r="AA9" i="2"/>
  <c r="Z9" i="12" s="1"/>
  <c r="AG7" i="16"/>
  <c r="X4" i="2"/>
  <c r="X13" i="16"/>
  <c r="AA186" i="12"/>
  <c r="AB186" i="12"/>
  <c r="AB58" i="12"/>
  <c r="AG14" i="16"/>
  <c r="AB93" i="12"/>
  <c r="Y6" i="2"/>
  <c r="X6" i="12" s="1"/>
  <c r="Y21" i="16"/>
  <c r="AC32" i="15"/>
  <c r="U8" i="12" l="1"/>
  <c r="U128" i="12" s="1"/>
  <c r="O146" i="12"/>
  <c r="P93" i="12"/>
  <c r="V13" i="2"/>
  <c r="U13" i="12" s="1"/>
  <c r="Y206" i="12"/>
  <c r="AG36" i="16"/>
  <c r="Z186" i="12"/>
  <c r="Y76" i="12"/>
  <c r="AG17" i="16"/>
  <c r="Z93" i="12"/>
  <c r="AA40" i="12"/>
  <c r="AA13" i="2"/>
  <c r="Z13" i="12" s="1"/>
  <c r="Y40" i="12"/>
  <c r="Z128" i="12"/>
  <c r="AD7" i="15"/>
  <c r="AD9" i="16"/>
  <c r="X12" i="12"/>
  <c r="X206" i="12" s="1"/>
  <c r="AA58" i="12"/>
  <c r="AA93" i="12"/>
  <c r="Z206" i="12"/>
  <c r="Y93" i="12"/>
  <c r="X4" i="12"/>
  <c r="X58" i="12" s="1"/>
  <c r="X3" i="12"/>
  <c r="X40" i="12" s="1"/>
  <c r="W58" i="12"/>
  <c r="W4" i="12"/>
  <c r="AD32" i="15"/>
  <c r="G19" i="12"/>
  <c r="H37" i="16"/>
  <c r="B37" i="16"/>
  <c r="P37" i="16"/>
  <c r="O19" i="12"/>
  <c r="W37" i="16"/>
  <c r="V19" i="12"/>
  <c r="T37" i="16"/>
  <c r="S19" i="12"/>
  <c r="I19" i="12"/>
  <c r="J37" i="16"/>
  <c r="F37" i="16"/>
  <c r="E19" i="12"/>
  <c r="R37" i="16"/>
  <c r="Q19" i="12"/>
  <c r="G37" i="16"/>
  <c r="F19" i="12"/>
  <c r="C19" i="12"/>
  <c r="D37" i="16"/>
  <c r="Q37" i="16"/>
  <c r="P19" i="12"/>
  <c r="J19" i="12"/>
  <c r="K37" i="16"/>
  <c r="L19" i="12"/>
  <c r="M37" i="16"/>
  <c r="C37" i="16"/>
  <c r="B19" i="12"/>
  <c r="N19" i="12"/>
  <c r="O37" i="16"/>
  <c r="K19" i="12"/>
  <c r="L37" i="16"/>
  <c r="V37" i="16"/>
  <c r="U19" i="12"/>
  <c r="U37" i="16"/>
  <c r="T19" i="12"/>
  <c r="S37" i="16"/>
  <c r="R19" i="12"/>
  <c r="D19" i="12"/>
  <c r="E37" i="16"/>
  <c r="I37" i="16"/>
  <c r="H19" i="12"/>
  <c r="M19" i="12"/>
  <c r="N37" i="16"/>
  <c r="Z13" i="2"/>
  <c r="Y13" i="12" s="1"/>
  <c r="AB13" i="2"/>
  <c r="AA13" i="12" s="1"/>
  <c r="AG28" i="16"/>
  <c r="AG29" i="16" s="1"/>
  <c r="AG12" i="16"/>
  <c r="AG13" i="16" s="1"/>
  <c r="AF13" i="16"/>
  <c r="AC13" i="2"/>
  <c r="AB13" i="12" s="1"/>
  <c r="AG19" i="16"/>
  <c r="AG21" i="16" s="1"/>
  <c r="AB76" i="12"/>
  <c r="AB128" i="12"/>
  <c r="AG25" i="16"/>
  <c r="AG26" i="16" s="1"/>
  <c r="Z146" i="12"/>
  <c r="X19" i="12"/>
  <c r="Y37" i="16"/>
  <c r="W40" i="12"/>
  <c r="X13" i="2"/>
  <c r="W13" i="12" s="1"/>
  <c r="AG22" i="16"/>
  <c r="AG23" i="16" s="1"/>
  <c r="AA37" i="16" l="1"/>
  <c r="AD10" i="16"/>
  <c r="AD3" i="2"/>
  <c r="AG9" i="16"/>
  <c r="AG10" i="16" s="1"/>
  <c r="AF10" i="16"/>
  <c r="Z37" i="16"/>
  <c r="Y19" i="12" s="1"/>
  <c r="W19" i="12"/>
  <c r="X37" i="16"/>
  <c r="AB37" i="16"/>
  <c r="AA19" i="12" s="1"/>
  <c r="AB146" i="12"/>
  <c r="AC37" i="16"/>
  <c r="Z19" i="12" l="1"/>
  <c r="AF37" i="16"/>
  <c r="AD13" i="2"/>
  <c r="AC3" i="12"/>
  <c r="AC40" i="12" s="1"/>
  <c r="AD37" i="16" l="1"/>
  <c r="AG37" i="16" s="1"/>
  <c r="AC13" i="12"/>
  <c r="AC19" i="12" s="1"/>
  <c r="AB19" i="12"/>
</calcChain>
</file>

<file path=xl/sharedStrings.xml><?xml version="1.0" encoding="utf-8"?>
<sst xmlns="http://schemas.openxmlformats.org/spreadsheetml/2006/main" count="539" uniqueCount="106">
  <si>
    <t>T1</t>
  </si>
  <si>
    <t>T2</t>
  </si>
  <si>
    <t>T3</t>
  </si>
  <si>
    <t>T4</t>
  </si>
  <si>
    <t>INDICE GLOBAL</t>
  </si>
  <si>
    <t>TRANSPORT ET ENTREPOSAGE (49 à 53)</t>
  </si>
  <si>
    <t xml:space="preserve">   HÉBERGEMENT ET RESTAURATION (55 &amp;56)</t>
  </si>
  <si>
    <t>INFORMATION ET COMMUNICATION (58 à 63)</t>
  </si>
  <si>
    <t xml:space="preserve">   FINANCE ET ASSURANCE (64 à 66)</t>
  </si>
  <si>
    <t>IMMOBILIER (68)</t>
  </si>
  <si>
    <t xml:space="preserve">   ACTIVITÉS SPÉCIALISÉES, SCIENTIFIQUES ET TECHNIQUES (69 à 75)</t>
  </si>
  <si>
    <t>ACTIVITÉS DES SERVICES DE SOUTIEN ET DE BUREAU (77 à 82)</t>
  </si>
  <si>
    <t xml:space="preserve">   ENSEIGNEMENT (85)</t>
  </si>
  <si>
    <t>ACTIVITÉS POUR LA SANTÉ HUMAINE ET L’ACTION SOCIALE (86 à 88)</t>
  </si>
  <si>
    <t xml:space="preserve">   ACTIVITÉS ARTISTIQUES, SPORTIVES ET RÉCRÉATIVES (90 à 93)</t>
  </si>
  <si>
    <t>T1_2018</t>
  </si>
  <si>
    <t>BRANCHES REGROUPEES</t>
  </si>
  <si>
    <t>ENSEMBLE</t>
  </si>
  <si>
    <t>T2_2018</t>
  </si>
  <si>
    <t>T3_2018</t>
  </si>
  <si>
    <t>T4_2018</t>
  </si>
  <si>
    <t>T1_2019</t>
  </si>
  <si>
    <t>T2-2019</t>
  </si>
  <si>
    <t>T3-2019</t>
  </si>
  <si>
    <t>T4-2019</t>
  </si>
  <si>
    <t>T1-2020</t>
  </si>
  <si>
    <t>SECTIONS</t>
  </si>
  <si>
    <t>T2-2020</t>
  </si>
  <si>
    <t>T3-2020</t>
  </si>
  <si>
    <t>TRANSPORTS TERRESTRES (49)</t>
  </si>
  <si>
    <t>TRANSPORTS PAR EAU (50)</t>
  </si>
  <si>
    <t>ENTREPOSAGE ET ACTIVITÉS DES AUXILIAIRES DE TRANSPORT (52)</t>
  </si>
  <si>
    <t>HEBERGEMENT (55)</t>
  </si>
  <si>
    <t>RESTAURATION ET DEBITS DE BOISSON (56)</t>
  </si>
  <si>
    <t>PROGRAMMATION TELEVISUELLE ; RADIODIFFUSION (60)</t>
  </si>
  <si>
    <t>TÉLÉCOMMUNICATIONS (61)</t>
  </si>
  <si>
    <t>ACTIVITÉS INFORMATIQUES : CONSEIL, PROGRAMMATION (62)</t>
  </si>
  <si>
    <t>ACTIVITES FINANCIERES (64)</t>
  </si>
  <si>
    <t>ASSURANCE (65)</t>
  </si>
  <si>
    <t>ACTIVITÉS D'AUXILIAIRES FINANCIERS ET D'ASSURANCE (66)</t>
  </si>
  <si>
    <t>ACTIVITÉS D'ARCHITECTURE, D'INGENIERIE ET TECHNIQUES (71)</t>
  </si>
  <si>
    <t>PUBLICITE ET ETUDES DE MARCHE (73)</t>
  </si>
  <si>
    <t>LOCATION ET LOCATION-BAIL (77)</t>
  </si>
  <si>
    <t>ENQUETES ET SECURITE (80)</t>
  </si>
  <si>
    <t>ORGANISATION DE JEUX DE HASARD ET D'ARGENT (92)</t>
  </si>
  <si>
    <t>ACTIVITÉS  SPORTIVES, RÉCRÉATIVES ET DE LOISIRS (93)</t>
  </si>
  <si>
    <t>ENSEIGNEMENT (85)</t>
  </si>
  <si>
    <t>T4-2020</t>
  </si>
  <si>
    <t>Pondération</t>
  </si>
  <si>
    <t>T1-2021</t>
  </si>
  <si>
    <t>T2-2021</t>
  </si>
  <si>
    <t>T3-2021</t>
  </si>
  <si>
    <t>T4-2021</t>
  </si>
  <si>
    <t>PUBLICATION DES DONNEES DE L'ICAB/SERVICES</t>
  </si>
  <si>
    <t xml:space="preserve">PUBLICATION PAR BRANCHES </t>
  </si>
  <si>
    <t>PONDERATIONS</t>
  </si>
  <si>
    <t>ACTIVITES  IMMOBILIERES (68)</t>
  </si>
  <si>
    <t>ACTIVITÉS POUR  LA SANTÉ HUMAINE (86)</t>
  </si>
  <si>
    <t>T1 2018</t>
  </si>
  <si>
    <t>T2 2018</t>
  </si>
  <si>
    <t>T3 2018</t>
  </si>
  <si>
    <t>T4 2018</t>
  </si>
  <si>
    <t>T1 2019</t>
  </si>
  <si>
    <t>T2 2019</t>
  </si>
  <si>
    <t>T3 2019</t>
  </si>
  <si>
    <t>T4 2019</t>
  </si>
  <si>
    <t>T1 2020</t>
  </si>
  <si>
    <t>T2 2020</t>
  </si>
  <si>
    <t>T3 2020</t>
  </si>
  <si>
    <t>T4 2020</t>
  </si>
  <si>
    <t>T1 2021</t>
  </si>
  <si>
    <t>T2 2021</t>
  </si>
  <si>
    <t>T3 2021</t>
  </si>
  <si>
    <t>T4 2021</t>
  </si>
  <si>
    <t>T1 2022</t>
  </si>
  <si>
    <t>T2 2022</t>
  </si>
  <si>
    <t>T3 2022</t>
  </si>
  <si>
    <t>ACTIVITÉS ARTISTIQUES, SPORTIVES ET RÉCRÉATIVES (90 à 93)</t>
  </si>
  <si>
    <t>ACTIVITÉS SPÉCIALISÉES, SCIENTIFIQUES ET TECHNIQUES (69 à 75)</t>
  </si>
  <si>
    <t>T4 2022</t>
  </si>
  <si>
    <t>T1-2022</t>
  </si>
  <si>
    <t>T2-2022</t>
  </si>
  <si>
    <t>T3-2022</t>
  </si>
  <si>
    <t>T4-2022</t>
  </si>
  <si>
    <t>CONTRIBUTION ANNUEL</t>
  </si>
  <si>
    <t>VARIATION EN GLISSEMENT ANNUEL</t>
  </si>
  <si>
    <t>T1-2023</t>
  </si>
  <si>
    <t>T1 2023</t>
  </si>
  <si>
    <t>T2 2023</t>
  </si>
  <si>
    <t>T2-2023</t>
  </si>
  <si>
    <t>FINANCE ET ASSURANCE (64 à 66)</t>
  </si>
  <si>
    <t>HÉBERGEMENT ET RESTAURATION (55 &amp;56)</t>
  </si>
  <si>
    <t>T3-2023</t>
  </si>
  <si>
    <t>T3 2023</t>
  </si>
  <si>
    <t>T4 2023</t>
  </si>
  <si>
    <t>T4-2023</t>
  </si>
  <si>
    <t>T1 2024</t>
  </si>
  <si>
    <t>T1-2024</t>
  </si>
  <si>
    <t>T2-2024</t>
  </si>
  <si>
    <t>T2 2024</t>
  </si>
  <si>
    <t>T3 2024</t>
  </si>
  <si>
    <t>T3-2024</t>
  </si>
  <si>
    <t>T4-2024</t>
  </si>
  <si>
    <t>T4 2024</t>
  </si>
  <si>
    <t>T1-2025</t>
  </si>
  <si>
    <t>T1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</si>
</sst>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Black"/>
      <family val="2"/>
    </font>
    <font>
      <sz val="8"/>
      <name val="Arial Black"/>
      <family val="2"/>
    </font>
    <font>
      <sz val="10"/>
      <color indexed="12"/>
      <name val="Arial Black"/>
      <family val="2"/>
    </font>
    <font>
      <b/>
      <sz val="8"/>
      <name val="Arial Black"/>
      <family val="2"/>
    </font>
    <font>
      <sz val="9"/>
      <name val="Arial Black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 Black"/>
      <family val="2"/>
    </font>
    <font>
      <b/>
      <sz val="8"/>
      <color theme="1"/>
      <name val="Arial Black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indexed="10"/>
      <name val="Arial Black"/>
      <family val="2"/>
    </font>
    <font>
      <sz val="12"/>
      <name val="Arial Black"/>
      <family val="2"/>
    </font>
    <font>
      <b/>
      <sz val="12"/>
      <name val="Arial Black"/>
      <family val="2"/>
    </font>
    <font>
      <b/>
      <sz val="12"/>
      <color indexed="12"/>
      <name val="Arial Black"/>
      <family val="2"/>
    </font>
    <font>
      <b/>
      <sz val="9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theme="1"/>
      <name val="Arial Black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8" fillId="0" borderId="0"/>
    <xf numFmtId="0" fontId="1" fillId="0" borderId="0"/>
    <xf numFmtId="0" fontId="8" fillId="0" borderId="0"/>
    <xf numFmtId="9" fontId="8" fillId="0" borderId="0" applyFont="0" applyFill="0" applyBorder="0" applyAlignment="0" applyProtection="0"/>
  </cellStyleXfs>
  <cellXfs count="98">
    <xf numFmtId="0" fontId="0" fillId="0" borderId="0" xfId="0"/>
    <xf numFmtId="165" fontId="3" fillId="3" borderId="1" xfId="0" applyNumberFormat="1" applyFont="1" applyFill="1" applyBorder="1" applyAlignment="1">
      <alignment horizontal="right" wrapText="1" indent="1"/>
    </xf>
    <xf numFmtId="164" fontId="3" fillId="3" borderId="1" xfId="0" applyNumberFormat="1" applyFont="1" applyFill="1" applyBorder="1" applyAlignment="1">
      <alignment horizontal="right" wrapText="1" indent="1"/>
    </xf>
    <xf numFmtId="165" fontId="3" fillId="2" borderId="1" xfId="0" applyNumberFormat="1" applyFont="1" applyFill="1" applyBorder="1" applyAlignment="1">
      <alignment horizontal="right" wrapText="1" indent="1"/>
    </xf>
    <xf numFmtId="165" fontId="0" fillId="0" borderId="0" xfId="0" applyNumberFormat="1"/>
    <xf numFmtId="0" fontId="7" fillId="0" borderId="1" xfId="0" applyFont="1" applyBorder="1"/>
    <xf numFmtId="2" fontId="0" fillId="0" borderId="0" xfId="0" applyNumberFormat="1"/>
    <xf numFmtId="0" fontId="3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6" fillId="3" borderId="1" xfId="0" applyFont="1" applyFill="1" applyBorder="1"/>
    <xf numFmtId="0" fontId="4" fillId="0" borderId="0" xfId="0" applyFont="1" applyAlignment="1">
      <alignment horizontal="left" vertical="top"/>
    </xf>
    <xf numFmtId="0" fontId="11" fillId="0" borderId="1" xfId="0" applyFont="1" applyBorder="1"/>
    <xf numFmtId="0" fontId="1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0" fontId="3" fillId="0" borderId="0" xfId="1" applyFont="1"/>
    <xf numFmtId="0" fontId="3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3" fontId="15" fillId="0" borderId="0" xfId="1" applyNumberFormat="1" applyFont="1" applyAlignment="1">
      <alignment horizontal="center"/>
    </xf>
    <xf numFmtId="165" fontId="15" fillId="0" borderId="0" xfId="1" applyNumberFormat="1" applyFont="1" applyAlignment="1">
      <alignment horizontal="center"/>
    </xf>
    <xf numFmtId="166" fontId="16" fillId="0" borderId="0" xfId="4" applyNumberFormat="1" applyFont="1" applyAlignment="1">
      <alignment horizontal="center"/>
    </xf>
    <xf numFmtId="0" fontId="14" fillId="0" borderId="0" xfId="1" applyFont="1"/>
    <xf numFmtId="0" fontId="2" fillId="0" borderId="0" xfId="1" applyFont="1"/>
    <xf numFmtId="165" fontId="3" fillId="0" borderId="0" xfId="1" applyNumberFormat="1" applyFont="1" applyAlignment="1">
      <alignment horizontal="center"/>
    </xf>
    <xf numFmtId="165" fontId="18" fillId="2" borderId="1" xfId="0" applyNumberFormat="1" applyFont="1" applyFill="1" applyBorder="1" applyAlignment="1">
      <alignment wrapText="1"/>
    </xf>
    <xf numFmtId="164" fontId="18" fillId="2" borderId="1" xfId="0" applyNumberFormat="1" applyFont="1" applyFill="1" applyBorder="1" applyAlignment="1">
      <alignment wrapText="1"/>
    </xf>
    <xf numFmtId="0" fontId="20" fillId="0" borderId="10" xfId="1" applyFont="1" applyBorder="1" applyAlignment="1">
      <alignment wrapText="1"/>
    </xf>
    <xf numFmtId="0" fontId="20" fillId="2" borderId="1" xfId="0" applyFont="1" applyFill="1" applyBorder="1" applyAlignment="1">
      <alignment wrapText="1"/>
    </xf>
    <xf numFmtId="164" fontId="18" fillId="0" borderId="3" xfId="1" applyNumberFormat="1" applyFont="1" applyBorder="1" applyAlignment="1">
      <alignment horizontal="right" wrapText="1" indent="1"/>
    </xf>
    <xf numFmtId="165" fontId="18" fillId="0" borderId="1" xfId="1" applyNumberFormat="1" applyFont="1" applyBorder="1" applyAlignment="1">
      <alignment horizontal="center"/>
    </xf>
    <xf numFmtId="165" fontId="19" fillId="0" borderId="1" xfId="1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left" wrapText="1"/>
    </xf>
    <xf numFmtId="0" fontId="20" fillId="2" borderId="1" xfId="0" applyFont="1" applyFill="1" applyBorder="1" applyAlignment="1">
      <alignment horizontal="left" wrapText="1"/>
    </xf>
    <xf numFmtId="165" fontId="10" fillId="0" borderId="1" xfId="0" applyNumberFormat="1" applyFont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wrapText="1"/>
    </xf>
    <xf numFmtId="165" fontId="5" fillId="2" borderId="1" xfId="0" applyNumberFormat="1" applyFont="1" applyFill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5" fontId="10" fillId="3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165" fontId="19" fillId="7" borderId="1" xfId="1" applyNumberFormat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165" fontId="10" fillId="2" borderId="16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/>
    </xf>
    <xf numFmtId="165" fontId="10" fillId="2" borderId="16" xfId="0" applyNumberFormat="1" applyFont="1" applyFill="1" applyBorder="1" applyAlignment="1">
      <alignment horizontal="right"/>
    </xf>
    <xf numFmtId="165" fontId="21" fillId="9" borderId="1" xfId="0" applyNumberFormat="1" applyFont="1" applyFill="1" applyBorder="1"/>
    <xf numFmtId="0" fontId="6" fillId="3" borderId="1" xfId="0" applyFont="1" applyFill="1" applyBorder="1" applyAlignment="1">
      <alignment horizontal="left" wrapText="1"/>
    </xf>
    <xf numFmtId="0" fontId="0" fillId="0" borderId="1" xfId="0" applyBorder="1"/>
    <xf numFmtId="165" fontId="0" fillId="0" borderId="1" xfId="0" applyNumberFormat="1" applyBorder="1"/>
    <xf numFmtId="165" fontId="5" fillId="2" borderId="16" xfId="0" applyNumberFormat="1" applyFont="1" applyFill="1" applyBorder="1" applyAlignment="1">
      <alignment horizontal="center" wrapText="1"/>
    </xf>
    <xf numFmtId="0" fontId="7" fillId="0" borderId="1" xfId="0" applyFont="1" applyFill="1" applyBorder="1"/>
    <xf numFmtId="0" fontId="20" fillId="0" borderId="1" xfId="1" applyFont="1" applyBorder="1" applyAlignment="1">
      <alignment wrapText="1"/>
    </xf>
    <xf numFmtId="0" fontId="20" fillId="0" borderId="1" xfId="1" applyFont="1" applyBorder="1" applyAlignment="1">
      <alignment vertical="center" wrapText="1"/>
    </xf>
    <xf numFmtId="0" fontId="11" fillId="0" borderId="2" xfId="0" applyFont="1" applyBorder="1" applyAlignment="1">
      <alignment horizontal="center"/>
    </xf>
    <xf numFmtId="165" fontId="21" fillId="0" borderId="1" xfId="0" applyNumberFormat="1" applyFont="1" applyBorder="1" applyAlignment="1">
      <alignment horizontal="center"/>
    </xf>
    <xf numFmtId="165" fontId="10" fillId="2" borderId="1" xfId="0" applyNumberFormat="1" applyFont="1" applyFill="1" applyBorder="1" applyAlignment="1">
      <alignment horizontal="center"/>
    </xf>
    <xf numFmtId="165" fontId="21" fillId="3" borderId="1" xfId="0" applyNumberFormat="1" applyFont="1" applyFill="1" applyBorder="1" applyAlignment="1">
      <alignment horizontal="center"/>
    </xf>
    <xf numFmtId="0" fontId="17" fillId="0" borderId="17" xfId="0" applyFont="1" applyBorder="1" applyAlignment="1">
      <alignment horizontal="center"/>
    </xf>
    <xf numFmtId="164" fontId="18" fillId="0" borderId="11" xfId="1" applyNumberFormat="1" applyFont="1" applyBorder="1" applyAlignment="1">
      <alignment horizontal="right" wrapText="1" indent="1"/>
    </xf>
    <xf numFmtId="0" fontId="6" fillId="6" borderId="0" xfId="1" applyFont="1" applyFill="1" applyBorder="1" applyAlignment="1">
      <alignment wrapText="1"/>
    </xf>
    <xf numFmtId="0" fontId="6" fillId="4" borderId="0" xfId="1" applyFont="1" applyFill="1" applyBorder="1" applyAlignment="1">
      <alignment wrapText="1"/>
    </xf>
    <xf numFmtId="0" fontId="11" fillId="0" borderId="18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8" borderId="15" xfId="0" applyFont="1" applyFill="1" applyBorder="1" applyAlignment="1">
      <alignment horizontal="center"/>
    </xf>
    <xf numFmtId="0" fontId="7" fillId="8" borderId="0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8" borderId="4" xfId="0" applyFont="1" applyFill="1" applyBorder="1" applyAlignment="1">
      <alignment horizontal="center"/>
    </xf>
    <xf numFmtId="0" fontId="7" fillId="8" borderId="5" xfId="0" applyFont="1" applyFill="1" applyBorder="1" applyAlignment="1">
      <alignment horizontal="center"/>
    </xf>
    <xf numFmtId="0" fontId="7" fillId="8" borderId="6" xfId="0" applyFont="1" applyFill="1" applyBorder="1" applyAlignment="1">
      <alignment horizontal="center"/>
    </xf>
    <xf numFmtId="0" fontId="6" fillId="10" borderId="0" xfId="1" applyFont="1" applyFill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9" fillId="0" borderId="8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9" fillId="0" borderId="14" xfId="1" applyFont="1" applyBorder="1" applyAlignment="1">
      <alignment horizontal="center"/>
    </xf>
    <xf numFmtId="0" fontId="9" fillId="5" borderId="12" xfId="1" applyFont="1" applyFill="1" applyBorder="1" applyAlignment="1">
      <alignment horizontal="center"/>
    </xf>
    <xf numFmtId="0" fontId="9" fillId="5" borderId="13" xfId="1" applyFont="1" applyFill="1" applyBorder="1" applyAlignment="1">
      <alignment horizontal="center"/>
    </xf>
    <xf numFmtId="0" fontId="2" fillId="5" borderId="4" xfId="1" applyFont="1" applyFill="1" applyBorder="1" applyAlignment="1">
      <alignment horizontal="center"/>
    </xf>
    <xf numFmtId="0" fontId="2" fillId="5" borderId="5" xfId="1" applyFont="1" applyFill="1" applyBorder="1" applyAlignment="1">
      <alignment horizontal="center"/>
    </xf>
    <xf numFmtId="0" fontId="2" fillId="5" borderId="6" xfId="1" applyFont="1" applyFill="1" applyBorder="1" applyAlignment="1">
      <alignment horizontal="center"/>
    </xf>
    <xf numFmtId="0" fontId="20" fillId="0" borderId="1" xfId="1" applyFont="1" applyBorder="1"/>
    <xf numFmtId="0" fontId="9" fillId="0" borderId="7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5" borderId="8" xfId="1" applyFont="1" applyFill="1" applyBorder="1" applyAlignment="1">
      <alignment horizontal="center"/>
    </xf>
    <xf numFmtId="0" fontId="9" fillId="5" borderId="9" xfId="1" applyFont="1" applyFill="1" applyBorder="1" applyAlignment="1">
      <alignment horizontal="center"/>
    </xf>
    <xf numFmtId="0" fontId="9" fillId="5" borderId="14" xfId="1" applyFont="1" applyFill="1" applyBorder="1" applyAlignment="1">
      <alignment horizontal="center"/>
    </xf>
  </cellXfs>
  <cellStyles count="5">
    <cellStyle name="Normal" xfId="0" builtinId="0"/>
    <cellStyle name="Normal 2" xfId="1"/>
    <cellStyle name="Normal 3" xfId="2"/>
    <cellStyle name="Normal 4" xfId="3"/>
    <cellStyle name="Pourcentag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/>
              <a:t>INDICE GLOBAL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25371828521432E-2"/>
          <c:y val="0.17171296296296298"/>
          <c:w val="0.84288858995503324"/>
          <c:h val="0.63646617089530477"/>
        </c:manualLayout>
      </c:layout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GRAPHIQUES!$B$18:$AD$18</c:f>
              <c:strCache>
                <c:ptCount val="29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  <c:pt idx="26">
                  <c:v>T3 2024</c:v>
                </c:pt>
                <c:pt idx="27">
                  <c:v>T4 2024</c:v>
                </c:pt>
                <c:pt idx="28">
                  <c:v>T1 2025</c:v>
                </c:pt>
              </c:strCache>
            </c:strRef>
          </c:cat>
          <c:val>
            <c:numRef>
              <c:f>GRAPHIQUES!$B$19:$AD$19</c:f>
              <c:numCache>
                <c:formatCode>0.0</c:formatCode>
                <c:ptCount val="29"/>
                <c:pt idx="0">
                  <c:v>75.405661852115685</c:v>
                </c:pt>
                <c:pt idx="1">
                  <c:v>89.482826901849094</c:v>
                </c:pt>
                <c:pt idx="2">
                  <c:v>100.16416585211263</c:v>
                </c:pt>
                <c:pt idx="3">
                  <c:v>110.31513403204735</c:v>
                </c:pt>
                <c:pt idx="4">
                  <c:v>87.212320173512211</c:v>
                </c:pt>
                <c:pt idx="5">
                  <c:v>106.39805223395885</c:v>
                </c:pt>
                <c:pt idx="6">
                  <c:v>110.13944846290187</c:v>
                </c:pt>
                <c:pt idx="7">
                  <c:v>102.61863570630908</c:v>
                </c:pt>
                <c:pt idx="8">
                  <c:v>98.934660300017953</c:v>
                </c:pt>
                <c:pt idx="9">
                  <c:v>120.13012358405165</c:v>
                </c:pt>
                <c:pt idx="10">
                  <c:v>113.23416373753366</c:v>
                </c:pt>
                <c:pt idx="11">
                  <c:v>135.51310025851265</c:v>
                </c:pt>
                <c:pt idx="12">
                  <c:v>117.53508732966959</c:v>
                </c:pt>
                <c:pt idx="13">
                  <c:v>104.61048136040289</c:v>
                </c:pt>
                <c:pt idx="14">
                  <c:v>150.2811858742528</c:v>
                </c:pt>
                <c:pt idx="15">
                  <c:v>171.2592640992105</c:v>
                </c:pt>
                <c:pt idx="16">
                  <c:v>118.91717153695195</c:v>
                </c:pt>
                <c:pt idx="17">
                  <c:v>160.35726234473049</c:v>
                </c:pt>
                <c:pt idx="18">
                  <c:v>160.05771974358245</c:v>
                </c:pt>
                <c:pt idx="19">
                  <c:v>179.66614391810592</c:v>
                </c:pt>
                <c:pt idx="20">
                  <c:v>147.96205656403825</c:v>
                </c:pt>
                <c:pt idx="21">
                  <c:v>177.38731207252042</c:v>
                </c:pt>
                <c:pt idx="22">
                  <c:v>200.10043173171152</c:v>
                </c:pt>
                <c:pt idx="23">
                  <c:v>211.83589669921201</c:v>
                </c:pt>
                <c:pt idx="24">
                  <c:v>227.73035991826859</c:v>
                </c:pt>
                <c:pt idx="25">
                  <c:v>270.04562550404535</c:v>
                </c:pt>
                <c:pt idx="26">
                  <c:v>263.50955759196796</c:v>
                </c:pt>
                <c:pt idx="27">
                  <c:v>271.45055670963393</c:v>
                </c:pt>
                <c:pt idx="28">
                  <c:v>203.18904632694856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65-4660-B459-7F02EC9754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9962064"/>
        <c:axId val="566302864"/>
      </c:lineChart>
      <c:catAx>
        <c:axId val="659962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6302864"/>
        <c:crosses val="autoZero"/>
        <c:auto val="1"/>
        <c:lblAlgn val="ctr"/>
        <c:lblOffset val="100"/>
        <c:noMultiLvlLbl val="0"/>
      </c:catAx>
      <c:valAx>
        <c:axId val="566302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62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TRANSPORT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GRAPHIQUES!$B$39:$AD$39</c:f>
              <c:strCache>
                <c:ptCount val="29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  <c:pt idx="26">
                  <c:v>T3 2024</c:v>
                </c:pt>
                <c:pt idx="27">
                  <c:v>T4 2024</c:v>
                </c:pt>
                <c:pt idx="28">
                  <c:v>T1 2025</c:v>
                </c:pt>
              </c:strCache>
            </c:strRef>
          </c:cat>
          <c:val>
            <c:numRef>
              <c:f>GRAPHIQUES!$B$40:$AD$40</c:f>
              <c:numCache>
                <c:formatCode>0.0</c:formatCode>
                <c:ptCount val="29"/>
                <c:pt idx="0">
                  <c:v>46.216424014663872</c:v>
                </c:pt>
                <c:pt idx="1">
                  <c:v>59.427913071108023</c:v>
                </c:pt>
                <c:pt idx="2">
                  <c:v>57.475342308571022</c:v>
                </c:pt>
                <c:pt idx="3">
                  <c:v>48.599557949033617</c:v>
                </c:pt>
                <c:pt idx="4">
                  <c:v>41.361181577637339</c:v>
                </c:pt>
                <c:pt idx="5">
                  <c:v>130.69051447421197</c:v>
                </c:pt>
                <c:pt idx="6">
                  <c:v>105.47853820522026</c:v>
                </c:pt>
                <c:pt idx="7">
                  <c:v>101.45801339151505</c:v>
                </c:pt>
                <c:pt idx="8">
                  <c:v>101.88199569263654</c:v>
                </c:pt>
                <c:pt idx="9">
                  <c:v>109.35821924246984</c:v>
                </c:pt>
                <c:pt idx="10">
                  <c:v>50.239743086758814</c:v>
                </c:pt>
                <c:pt idx="11">
                  <c:v>122.91440087637599</c:v>
                </c:pt>
                <c:pt idx="12">
                  <c:v>52.679228122252994</c:v>
                </c:pt>
                <c:pt idx="13">
                  <c:v>87.237836594950437</c:v>
                </c:pt>
                <c:pt idx="14">
                  <c:v>40.39400760057152</c:v>
                </c:pt>
                <c:pt idx="15">
                  <c:v>43.234915076630251</c:v>
                </c:pt>
                <c:pt idx="16">
                  <c:v>42.997953546589677</c:v>
                </c:pt>
                <c:pt idx="17">
                  <c:v>49.091809151406672</c:v>
                </c:pt>
                <c:pt idx="18">
                  <c:v>52.477933165408217</c:v>
                </c:pt>
                <c:pt idx="19">
                  <c:v>54.08626242972511</c:v>
                </c:pt>
                <c:pt idx="20">
                  <c:v>51.172210529168694</c:v>
                </c:pt>
                <c:pt idx="21">
                  <c:v>50.843425273294898</c:v>
                </c:pt>
                <c:pt idx="22">
                  <c:v>51.360633414481839</c:v>
                </c:pt>
                <c:pt idx="23">
                  <c:v>63.809490163321541</c:v>
                </c:pt>
                <c:pt idx="24">
                  <c:v>41.936368193364672</c:v>
                </c:pt>
                <c:pt idx="25">
                  <c:v>40.562984649875851</c:v>
                </c:pt>
                <c:pt idx="26">
                  <c:v>62.383359269681357</c:v>
                </c:pt>
                <c:pt idx="27">
                  <c:v>62.606238636200615</c:v>
                </c:pt>
                <c:pt idx="28">
                  <c:v>64.227877860716148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A0-4360-95AE-A19A903BB1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3387696"/>
        <c:axId val="573393104"/>
      </c:lineChart>
      <c:catAx>
        <c:axId val="573387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93104"/>
        <c:crosses val="autoZero"/>
        <c:auto val="1"/>
        <c:lblAlgn val="ctr"/>
        <c:lblOffset val="100"/>
        <c:noMultiLvlLbl val="0"/>
      </c:catAx>
      <c:valAx>
        <c:axId val="57339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87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HEBERGEMENT ET RESTAU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GRAPHIQUES!$B$57:$AD$57</c:f>
              <c:strCache>
                <c:ptCount val="29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  <c:pt idx="26">
                  <c:v>T3 2024</c:v>
                </c:pt>
                <c:pt idx="27">
                  <c:v>T4 2024</c:v>
                </c:pt>
                <c:pt idx="28">
                  <c:v>T1 2025</c:v>
                </c:pt>
              </c:strCache>
            </c:strRef>
          </c:cat>
          <c:val>
            <c:numRef>
              <c:f>GRAPHIQUES!$B$58:$AD$58</c:f>
              <c:numCache>
                <c:formatCode>0.0</c:formatCode>
                <c:ptCount val="29"/>
                <c:pt idx="0">
                  <c:v>87.693806896075728</c:v>
                </c:pt>
                <c:pt idx="1">
                  <c:v>95.017953813860913</c:v>
                </c:pt>
                <c:pt idx="2">
                  <c:v>97.933767998203109</c:v>
                </c:pt>
                <c:pt idx="3">
                  <c:v>105.77417461937534</c:v>
                </c:pt>
                <c:pt idx="4">
                  <c:v>105.78938964909503</c:v>
                </c:pt>
                <c:pt idx="5">
                  <c:v>103.62389547799157</c:v>
                </c:pt>
                <c:pt idx="6">
                  <c:v>109.98445323831336</c:v>
                </c:pt>
                <c:pt idx="7">
                  <c:v>131.89179351437886</c:v>
                </c:pt>
                <c:pt idx="8">
                  <c:v>98.043637831155536</c:v>
                </c:pt>
                <c:pt idx="9">
                  <c:v>38.641727001844565</c:v>
                </c:pt>
                <c:pt idx="10">
                  <c:v>48.897409645346023</c:v>
                </c:pt>
                <c:pt idx="11">
                  <c:v>109.43441513820552</c:v>
                </c:pt>
                <c:pt idx="12">
                  <c:v>109.47059246703579</c:v>
                </c:pt>
                <c:pt idx="13">
                  <c:v>123.77966724944541</c:v>
                </c:pt>
                <c:pt idx="14">
                  <c:v>146.82400760842893</c:v>
                </c:pt>
                <c:pt idx="15">
                  <c:v>200.42098500964516</c:v>
                </c:pt>
                <c:pt idx="16">
                  <c:v>166.77865037121055</c:v>
                </c:pt>
                <c:pt idx="17">
                  <c:v>179.72109693120547</c:v>
                </c:pt>
                <c:pt idx="18">
                  <c:v>256.47837812035033</c:v>
                </c:pt>
                <c:pt idx="19">
                  <c:v>262.22716862451711</c:v>
                </c:pt>
                <c:pt idx="20">
                  <c:v>231.20080910180974</c:v>
                </c:pt>
                <c:pt idx="21">
                  <c:v>179.72109693120547</c:v>
                </c:pt>
                <c:pt idx="22">
                  <c:v>332.95880973356122</c:v>
                </c:pt>
                <c:pt idx="23">
                  <c:v>446.870290601031</c:v>
                </c:pt>
                <c:pt idx="24">
                  <c:v>263.40527731005238</c:v>
                </c:pt>
                <c:pt idx="25">
                  <c:v>316.56540952864293</c:v>
                </c:pt>
                <c:pt idx="26">
                  <c:v>394.67630606371927</c:v>
                </c:pt>
                <c:pt idx="27">
                  <c:v>471.36796217904214</c:v>
                </c:pt>
                <c:pt idx="28">
                  <c:v>325.34427570205219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CF-4BFB-8F78-F0280F21FE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2265296"/>
        <c:axId val="652257392"/>
      </c:lineChart>
      <c:catAx>
        <c:axId val="652265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57392"/>
        <c:crosses val="autoZero"/>
        <c:auto val="1"/>
        <c:lblAlgn val="ctr"/>
        <c:lblOffset val="100"/>
        <c:noMultiLvlLbl val="0"/>
      </c:catAx>
      <c:valAx>
        <c:axId val="65225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65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INFORMATION ET COMMUNICATION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GRAPHIQUES!$B$75:$AD$75</c:f>
              <c:strCache>
                <c:ptCount val="29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  <c:pt idx="26">
                  <c:v>T3 2024</c:v>
                </c:pt>
                <c:pt idx="27">
                  <c:v>T4 2024</c:v>
                </c:pt>
                <c:pt idx="28">
                  <c:v>T1 2025</c:v>
                </c:pt>
              </c:strCache>
            </c:strRef>
          </c:cat>
          <c:val>
            <c:numRef>
              <c:f>GRAPHIQUES!$B$76:$AD$76</c:f>
              <c:numCache>
                <c:formatCode>0.0</c:formatCode>
                <c:ptCount val="29"/>
                <c:pt idx="0">
                  <c:v>93.69345752326285</c:v>
                </c:pt>
                <c:pt idx="1">
                  <c:v>97.191734565053906</c:v>
                </c:pt>
                <c:pt idx="2">
                  <c:v>109.52985133201307</c:v>
                </c:pt>
                <c:pt idx="3">
                  <c:v>102.96801435328877</c:v>
                </c:pt>
                <c:pt idx="4">
                  <c:v>111.97216894514297</c:v>
                </c:pt>
                <c:pt idx="5">
                  <c:v>115.6738711128875</c:v>
                </c:pt>
                <c:pt idx="6">
                  <c:v>119.00338777355458</c:v>
                </c:pt>
                <c:pt idx="7">
                  <c:v>96.335883877613313</c:v>
                </c:pt>
                <c:pt idx="8">
                  <c:v>115.74169691822426</c:v>
                </c:pt>
                <c:pt idx="9">
                  <c:v>100.31715331871661</c:v>
                </c:pt>
                <c:pt idx="10">
                  <c:v>101.44014525699858</c:v>
                </c:pt>
                <c:pt idx="11">
                  <c:v>114.19652680545958</c:v>
                </c:pt>
                <c:pt idx="12">
                  <c:v>202.11227712574558</c:v>
                </c:pt>
                <c:pt idx="13">
                  <c:v>102.34993741745053</c:v>
                </c:pt>
                <c:pt idx="14">
                  <c:v>163.16648887614676</c:v>
                </c:pt>
                <c:pt idx="15">
                  <c:v>174.29883611312681</c:v>
                </c:pt>
                <c:pt idx="16">
                  <c:v>147.79103603962594</c:v>
                </c:pt>
                <c:pt idx="17">
                  <c:v>232.02478096401555</c:v>
                </c:pt>
                <c:pt idx="18">
                  <c:v>229.04200502143726</c:v>
                </c:pt>
                <c:pt idx="19">
                  <c:v>183.96406749731025</c:v>
                </c:pt>
                <c:pt idx="20">
                  <c:v>220.42744430814523</c:v>
                </c:pt>
                <c:pt idx="21">
                  <c:v>232.02478096401555</c:v>
                </c:pt>
                <c:pt idx="22">
                  <c:v>227.10829081483564</c:v>
                </c:pt>
                <c:pt idx="23">
                  <c:v>232.18045160309177</c:v>
                </c:pt>
                <c:pt idx="24">
                  <c:v>311.40425232079838</c:v>
                </c:pt>
                <c:pt idx="25">
                  <c:v>297.35452137185837</c:v>
                </c:pt>
                <c:pt idx="26">
                  <c:v>318.70342446279767</c:v>
                </c:pt>
                <c:pt idx="27">
                  <c:v>210.01502884355483</c:v>
                </c:pt>
                <c:pt idx="28">
                  <c:v>271.54888563726439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4B-4211-A5C4-8965694B5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9963312"/>
        <c:axId val="659959568"/>
      </c:lineChart>
      <c:catAx>
        <c:axId val="659963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59568"/>
        <c:crosses val="autoZero"/>
        <c:auto val="1"/>
        <c:lblAlgn val="ctr"/>
        <c:lblOffset val="100"/>
        <c:noMultiLvlLbl val="0"/>
      </c:catAx>
      <c:valAx>
        <c:axId val="659959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63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FINANCE ET ASSURANCE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GRAPHIQUES!$B$92:$AD$92</c:f>
              <c:strCache>
                <c:ptCount val="29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  <c:pt idx="26">
                  <c:v>T3 2024</c:v>
                </c:pt>
                <c:pt idx="27">
                  <c:v>T4 2024</c:v>
                </c:pt>
                <c:pt idx="28">
                  <c:v>T1 2025</c:v>
                </c:pt>
              </c:strCache>
            </c:strRef>
          </c:cat>
          <c:val>
            <c:numRef>
              <c:f>GRAPHIQUES!$B$93:$AD$93</c:f>
              <c:numCache>
                <c:formatCode>0.0</c:formatCode>
                <c:ptCount val="29"/>
                <c:pt idx="0">
                  <c:v>92.30361945704891</c:v>
                </c:pt>
                <c:pt idx="1">
                  <c:v>100.41866066144095</c:v>
                </c:pt>
                <c:pt idx="2">
                  <c:v>102.96748084208841</c:v>
                </c:pt>
                <c:pt idx="3">
                  <c:v>104.31023903942167</c:v>
                </c:pt>
                <c:pt idx="4">
                  <c:v>111.8232054424488</c:v>
                </c:pt>
                <c:pt idx="5">
                  <c:v>92.920999499580105</c:v>
                </c:pt>
                <c:pt idx="6">
                  <c:v>105.09523831480797</c:v>
                </c:pt>
                <c:pt idx="7">
                  <c:v>104.27084952811283</c:v>
                </c:pt>
                <c:pt idx="8">
                  <c:v>105.33881739692579</c:v>
                </c:pt>
                <c:pt idx="9">
                  <c:v>109.94405517880143</c:v>
                </c:pt>
                <c:pt idx="10">
                  <c:v>101.37371023126408</c:v>
                </c:pt>
                <c:pt idx="11">
                  <c:v>104.6928023731877</c:v>
                </c:pt>
                <c:pt idx="12">
                  <c:v>110.49938867788026</c:v>
                </c:pt>
                <c:pt idx="13">
                  <c:v>98.836624626509959</c:v>
                </c:pt>
                <c:pt idx="14">
                  <c:v>102.08945455457327</c:v>
                </c:pt>
                <c:pt idx="15">
                  <c:v>110.94779113584971</c:v>
                </c:pt>
                <c:pt idx="16">
                  <c:v>108.19088898229906</c:v>
                </c:pt>
                <c:pt idx="17">
                  <c:v>105.253751195002</c:v>
                </c:pt>
                <c:pt idx="18">
                  <c:v>102.3672494651334</c:v>
                </c:pt>
                <c:pt idx="19">
                  <c:v>119.89914104893558</c:v>
                </c:pt>
                <c:pt idx="20">
                  <c:v>118.15223413105799</c:v>
                </c:pt>
                <c:pt idx="21">
                  <c:v>105.253751195002</c:v>
                </c:pt>
                <c:pt idx="22">
                  <c:v>117.43685198733408</c:v>
                </c:pt>
                <c:pt idx="23">
                  <c:v>236.48325649061277</c:v>
                </c:pt>
                <c:pt idx="24">
                  <c:v>236.74108170431452</c:v>
                </c:pt>
                <c:pt idx="25">
                  <c:v>316.51861120897399</c:v>
                </c:pt>
                <c:pt idx="26">
                  <c:v>288.5534544171511</c:v>
                </c:pt>
                <c:pt idx="27">
                  <c:v>350.0775295007337</c:v>
                </c:pt>
                <c:pt idx="28">
                  <c:v>203.25378886222342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CC-4416-A563-AF2258E2C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8150000"/>
        <c:axId val="658151664"/>
      </c:lineChart>
      <c:catAx>
        <c:axId val="65815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8151664"/>
        <c:crosses val="autoZero"/>
        <c:auto val="1"/>
        <c:lblAlgn val="ctr"/>
        <c:lblOffset val="100"/>
        <c:noMultiLvlLbl val="0"/>
      </c:catAx>
      <c:valAx>
        <c:axId val="658151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8150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IMMOBILIER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0122856093498326E-2"/>
          <c:y val="0.18803548795944233"/>
          <c:w val="0.90853927340140939"/>
          <c:h val="0.60190972326177861"/>
        </c:manualLayout>
      </c:layout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GRAPHIQUES!$C$110:$AD$110</c:f>
              <c:strCache>
                <c:ptCount val="28"/>
                <c:pt idx="0">
                  <c:v>T2 2018</c:v>
                </c:pt>
                <c:pt idx="1">
                  <c:v>T3 2018</c:v>
                </c:pt>
                <c:pt idx="2">
                  <c:v>T4 2018</c:v>
                </c:pt>
                <c:pt idx="3">
                  <c:v>T1 2019</c:v>
                </c:pt>
                <c:pt idx="4">
                  <c:v>T2 2019</c:v>
                </c:pt>
                <c:pt idx="5">
                  <c:v>T3 2019</c:v>
                </c:pt>
                <c:pt idx="6">
                  <c:v>T4 2019</c:v>
                </c:pt>
                <c:pt idx="7">
                  <c:v>T1 2020</c:v>
                </c:pt>
                <c:pt idx="8">
                  <c:v>T2 2020</c:v>
                </c:pt>
                <c:pt idx="9">
                  <c:v>T3 2020</c:v>
                </c:pt>
                <c:pt idx="10">
                  <c:v>T4 2020</c:v>
                </c:pt>
                <c:pt idx="11">
                  <c:v>T1 2021</c:v>
                </c:pt>
                <c:pt idx="12">
                  <c:v>T2 2021</c:v>
                </c:pt>
                <c:pt idx="13">
                  <c:v>T3 2021</c:v>
                </c:pt>
                <c:pt idx="14">
                  <c:v>T4 2021</c:v>
                </c:pt>
                <c:pt idx="15">
                  <c:v>T1 2022</c:v>
                </c:pt>
                <c:pt idx="16">
                  <c:v>T2 2022</c:v>
                </c:pt>
                <c:pt idx="17">
                  <c:v>T3 2022</c:v>
                </c:pt>
                <c:pt idx="18">
                  <c:v>T4 2022</c:v>
                </c:pt>
                <c:pt idx="19">
                  <c:v>T1 2023</c:v>
                </c:pt>
                <c:pt idx="20">
                  <c:v>T2 2023</c:v>
                </c:pt>
                <c:pt idx="21">
                  <c:v>T3 2023</c:v>
                </c:pt>
                <c:pt idx="22">
                  <c:v>T4 2023</c:v>
                </c:pt>
                <c:pt idx="23">
                  <c:v>T1 2024</c:v>
                </c:pt>
                <c:pt idx="24">
                  <c:v>T2 2024</c:v>
                </c:pt>
                <c:pt idx="25">
                  <c:v>T3 2024</c:v>
                </c:pt>
                <c:pt idx="26">
                  <c:v>T4 2024</c:v>
                </c:pt>
                <c:pt idx="27">
                  <c:v>T1 2025</c:v>
                </c:pt>
              </c:strCache>
            </c:strRef>
          </c:cat>
          <c:val>
            <c:numRef>
              <c:f>GRAPHIQUES!$B$111:$AD$111</c:f>
              <c:numCache>
                <c:formatCode>0.0</c:formatCode>
                <c:ptCount val="29"/>
                <c:pt idx="0">
                  <c:v>87.366909816679311</c:v>
                </c:pt>
                <c:pt idx="1">
                  <c:v>124.96290289242269</c:v>
                </c:pt>
                <c:pt idx="2">
                  <c:v>124.4320410331372</c:v>
                </c:pt>
                <c:pt idx="3">
                  <c:v>110.75682579615393</c:v>
                </c:pt>
                <c:pt idx="4">
                  <c:v>200.2065618705586</c:v>
                </c:pt>
                <c:pt idx="5">
                  <c:v>119.42294881560656</c:v>
                </c:pt>
                <c:pt idx="6">
                  <c:v>115.00353298505645</c:v>
                </c:pt>
                <c:pt idx="7">
                  <c:v>133.11847474072169</c:v>
                </c:pt>
                <c:pt idx="8">
                  <c:v>113.85199696269565</c:v>
                </c:pt>
                <c:pt idx="9">
                  <c:v>96.067611760084958</c:v>
                </c:pt>
                <c:pt idx="10">
                  <c:v>96.41768087520434</c:v>
                </c:pt>
                <c:pt idx="11">
                  <c:v>128.52828638810871</c:v>
                </c:pt>
                <c:pt idx="12">
                  <c:v>120.25865074298041</c:v>
                </c:pt>
                <c:pt idx="13">
                  <c:v>117.76146130890584</c:v>
                </c:pt>
                <c:pt idx="14">
                  <c:v>129.17499782514503</c:v>
                </c:pt>
                <c:pt idx="15">
                  <c:v>173.78964442709017</c:v>
                </c:pt>
                <c:pt idx="16">
                  <c:v>160.81771556534733</c:v>
                </c:pt>
                <c:pt idx="17">
                  <c:v>154.72878705042362</c:v>
                </c:pt>
                <c:pt idx="18">
                  <c:v>225.34980675822101</c:v>
                </c:pt>
                <c:pt idx="19">
                  <c:v>171.14796286313685</c:v>
                </c:pt>
                <c:pt idx="20">
                  <c:v>141.59178227452651</c:v>
                </c:pt>
                <c:pt idx="21">
                  <c:v>154.72878705042362</c:v>
                </c:pt>
                <c:pt idx="22">
                  <c:v>208.84734220532656</c:v>
                </c:pt>
                <c:pt idx="23">
                  <c:v>249.38709864195408</c:v>
                </c:pt>
                <c:pt idx="24">
                  <c:v>218.98809262167876</c:v>
                </c:pt>
                <c:pt idx="25">
                  <c:v>176.31910170229756</c:v>
                </c:pt>
                <c:pt idx="26">
                  <c:v>234.49858437613568</c:v>
                </c:pt>
                <c:pt idx="27">
                  <c:v>304.49844492595719</c:v>
                </c:pt>
                <c:pt idx="28">
                  <c:v>267.78786114340039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7A-4BE4-87CA-F81393ADC4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9958320"/>
        <c:axId val="659964144"/>
      </c:lineChart>
      <c:catAx>
        <c:axId val="659958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64144"/>
        <c:crosses val="autoZero"/>
        <c:auto val="1"/>
        <c:lblAlgn val="ctr"/>
        <c:lblOffset val="100"/>
        <c:noMultiLvlLbl val="0"/>
      </c:catAx>
      <c:valAx>
        <c:axId val="659964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58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SCIENTIFIQUE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GRAPHIQUES!$B$127:$AD$127</c:f>
              <c:strCache>
                <c:ptCount val="29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  <c:pt idx="26">
                  <c:v>T3 2024</c:v>
                </c:pt>
                <c:pt idx="27">
                  <c:v>T4 2024</c:v>
                </c:pt>
                <c:pt idx="28">
                  <c:v>T1 2025</c:v>
                </c:pt>
              </c:strCache>
            </c:strRef>
          </c:cat>
          <c:val>
            <c:numRef>
              <c:f>GRAPHIQUES!$B$128:$AD$128</c:f>
              <c:numCache>
                <c:formatCode>0.0</c:formatCode>
                <c:ptCount val="29"/>
                <c:pt idx="0">
                  <c:v>55.594905989261989</c:v>
                </c:pt>
                <c:pt idx="1">
                  <c:v>85.089811632031029</c:v>
                </c:pt>
                <c:pt idx="2">
                  <c:v>91.341608149562944</c:v>
                </c:pt>
                <c:pt idx="3">
                  <c:v>246.25066255146456</c:v>
                </c:pt>
                <c:pt idx="4">
                  <c:v>83.5334922157015</c:v>
                </c:pt>
                <c:pt idx="5">
                  <c:v>104.67790233091435</c:v>
                </c:pt>
                <c:pt idx="6">
                  <c:v>139.77161854802591</c:v>
                </c:pt>
                <c:pt idx="7">
                  <c:v>33.164208000592275</c:v>
                </c:pt>
                <c:pt idx="8">
                  <c:v>55.398804854900639</c:v>
                </c:pt>
                <c:pt idx="9">
                  <c:v>60.543170669450838</c:v>
                </c:pt>
                <c:pt idx="10">
                  <c:v>60.543170669450838</c:v>
                </c:pt>
                <c:pt idx="11">
                  <c:v>79.683861152447932</c:v>
                </c:pt>
                <c:pt idx="12">
                  <c:v>77.383737032722564</c:v>
                </c:pt>
                <c:pt idx="13">
                  <c:v>67.716098982734962</c:v>
                </c:pt>
                <c:pt idx="14">
                  <c:v>79.207540613755882</c:v>
                </c:pt>
                <c:pt idx="15">
                  <c:v>69.103675130517402</c:v>
                </c:pt>
                <c:pt idx="16">
                  <c:v>31.596658054050387</c:v>
                </c:pt>
                <c:pt idx="17">
                  <c:v>78.815127889865678</c:v>
                </c:pt>
                <c:pt idx="18">
                  <c:v>55.428727466688969</c:v>
                </c:pt>
                <c:pt idx="19">
                  <c:v>69.774365231891849</c:v>
                </c:pt>
                <c:pt idx="20">
                  <c:v>48.877146569670458</c:v>
                </c:pt>
                <c:pt idx="21">
                  <c:v>78.815127889865678</c:v>
                </c:pt>
                <c:pt idx="22">
                  <c:v>21.405217957498323</c:v>
                </c:pt>
                <c:pt idx="23">
                  <c:v>17.439028356232033</c:v>
                </c:pt>
                <c:pt idx="24">
                  <c:v>41.182432196198292</c:v>
                </c:pt>
                <c:pt idx="25">
                  <c:v>244.88238978096328</c:v>
                </c:pt>
                <c:pt idx="26">
                  <c:v>129.41438376189893</c:v>
                </c:pt>
                <c:pt idx="27">
                  <c:v>241.37733882485671</c:v>
                </c:pt>
                <c:pt idx="28">
                  <c:v>200.6165676671811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EB-4576-8C96-1CB995115E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2258640"/>
        <c:axId val="652259056"/>
      </c:lineChart>
      <c:catAx>
        <c:axId val="652258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59056"/>
        <c:crosses val="autoZero"/>
        <c:auto val="1"/>
        <c:lblAlgn val="ctr"/>
        <c:lblOffset val="100"/>
        <c:noMultiLvlLbl val="0"/>
      </c:catAx>
      <c:valAx>
        <c:axId val="652259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58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SOUTIEN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GRAPHIQUES!$B$145:$AD$145</c:f>
              <c:strCache>
                <c:ptCount val="29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  <c:pt idx="26">
                  <c:v>T3 2024</c:v>
                </c:pt>
                <c:pt idx="27">
                  <c:v>T4 2024</c:v>
                </c:pt>
                <c:pt idx="28">
                  <c:v>T1 2025</c:v>
                </c:pt>
              </c:strCache>
            </c:strRef>
          </c:cat>
          <c:val>
            <c:numRef>
              <c:f>GRAPHIQUES!$B$146:$AD$146</c:f>
              <c:numCache>
                <c:formatCode>0.0</c:formatCode>
                <c:ptCount val="29"/>
                <c:pt idx="0">
                  <c:v>92.30361945704891</c:v>
                </c:pt>
                <c:pt idx="1">
                  <c:v>100.41866066144095</c:v>
                </c:pt>
                <c:pt idx="2">
                  <c:v>102.96748084208841</c:v>
                </c:pt>
                <c:pt idx="3">
                  <c:v>104.31023903942167</c:v>
                </c:pt>
                <c:pt idx="4">
                  <c:v>111.8232054424488</c:v>
                </c:pt>
                <c:pt idx="5">
                  <c:v>92.920999499580105</c:v>
                </c:pt>
                <c:pt idx="6">
                  <c:v>105.09523831480797</c:v>
                </c:pt>
                <c:pt idx="7">
                  <c:v>104.27084952811283</c:v>
                </c:pt>
                <c:pt idx="8">
                  <c:v>105.33881739692579</c:v>
                </c:pt>
                <c:pt idx="9">
                  <c:v>109.94405517880143</c:v>
                </c:pt>
                <c:pt idx="10">
                  <c:v>101.37371023126408</c:v>
                </c:pt>
                <c:pt idx="11">
                  <c:v>104.6928023731877</c:v>
                </c:pt>
                <c:pt idx="12">
                  <c:v>110.49938867788026</c:v>
                </c:pt>
                <c:pt idx="13">
                  <c:v>98.836624626509959</c:v>
                </c:pt>
                <c:pt idx="14">
                  <c:v>102.08945455457327</c:v>
                </c:pt>
                <c:pt idx="15">
                  <c:v>110.94779113584971</c:v>
                </c:pt>
                <c:pt idx="16">
                  <c:v>108.19088898229906</c:v>
                </c:pt>
                <c:pt idx="17">
                  <c:v>105.253751195002</c:v>
                </c:pt>
                <c:pt idx="18">
                  <c:v>102.3672494651334</c:v>
                </c:pt>
                <c:pt idx="19">
                  <c:v>119.89914104893558</c:v>
                </c:pt>
                <c:pt idx="20">
                  <c:v>118.15223413105799</c:v>
                </c:pt>
                <c:pt idx="21">
                  <c:v>105.253751195002</c:v>
                </c:pt>
                <c:pt idx="22">
                  <c:v>117.43685198733408</c:v>
                </c:pt>
                <c:pt idx="23">
                  <c:v>118.43962648763006</c:v>
                </c:pt>
                <c:pt idx="24">
                  <c:v>123.29278139673097</c:v>
                </c:pt>
                <c:pt idx="25">
                  <c:v>117.47091677714802</c:v>
                </c:pt>
                <c:pt idx="26">
                  <c:v>111.73931733881462</c:v>
                </c:pt>
                <c:pt idx="27">
                  <c:v>143.3878685155658</c:v>
                </c:pt>
                <c:pt idx="28">
                  <c:v>145.63681105434779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E2-4578-9A01-30F6513441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3393936"/>
        <c:axId val="573397264"/>
      </c:lineChart>
      <c:catAx>
        <c:axId val="573393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97264"/>
        <c:crosses val="autoZero"/>
        <c:auto val="1"/>
        <c:lblAlgn val="ctr"/>
        <c:lblOffset val="100"/>
        <c:noMultiLvlLbl val="0"/>
      </c:catAx>
      <c:valAx>
        <c:axId val="57339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93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ENSEIGNEMENT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GRAPHIQUES!$B$166:$AD$166</c:f>
              <c:strCache>
                <c:ptCount val="29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  <c:pt idx="26">
                  <c:v>T3 2024</c:v>
                </c:pt>
                <c:pt idx="27">
                  <c:v>T4 2024</c:v>
                </c:pt>
                <c:pt idx="28">
                  <c:v>T1 2025</c:v>
                </c:pt>
              </c:strCache>
            </c:strRef>
          </c:cat>
          <c:val>
            <c:numRef>
              <c:f>GRAPHIQUES!$B$167:$AD$167</c:f>
              <c:numCache>
                <c:formatCode>0.0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159.67162052797491</c:v>
                </c:pt>
                <c:pt idx="3">
                  <c:v>240.32837947202506</c:v>
                </c:pt>
                <c:pt idx="4">
                  <c:v>250.58320059397843</c:v>
                </c:pt>
                <c:pt idx="5">
                  <c:v>2063.2058631419059</c:v>
                </c:pt>
                <c:pt idx="6">
                  <c:v>685.89371212172739</c:v>
                </c:pt>
                <c:pt idx="7">
                  <c:v>2337.0249214873943</c:v>
                </c:pt>
                <c:pt idx="8">
                  <c:v>1320.1512977310958</c:v>
                </c:pt>
                <c:pt idx="9">
                  <c:v>173.46577010066113</c:v>
                </c:pt>
                <c:pt idx="10">
                  <c:v>261.5295673894567</c:v>
                </c:pt>
                <c:pt idx="11">
                  <c:v>345.56450472278101</c:v>
                </c:pt>
                <c:pt idx="12">
                  <c:v>0</c:v>
                </c:pt>
                <c:pt idx="13">
                  <c:v>688.19143602248926</c:v>
                </c:pt>
                <c:pt idx="14">
                  <c:v>1880.1535567888384</c:v>
                </c:pt>
                <c:pt idx="15">
                  <c:v>1043.3635595653502</c:v>
                </c:pt>
                <c:pt idx="16">
                  <c:v>1384.9899411807203</c:v>
                </c:pt>
                <c:pt idx="17">
                  <c:v>1458.923509704437</c:v>
                </c:pt>
                <c:pt idx="18">
                  <c:v>0</c:v>
                </c:pt>
                <c:pt idx="19">
                  <c:v>422.8341062129706</c:v>
                </c:pt>
                <c:pt idx="20">
                  <c:v>980.73857586516147</c:v>
                </c:pt>
                <c:pt idx="21">
                  <c:v>1458.923509704437</c:v>
                </c:pt>
                <c:pt idx="22">
                  <c:v>1560.8703207221336</c:v>
                </c:pt>
                <c:pt idx="23">
                  <c:v>59.137637232583302</c:v>
                </c:pt>
                <c:pt idx="24">
                  <c:v>450.43167025484286</c:v>
                </c:pt>
                <c:pt idx="25">
                  <c:v>1054.5044004808678</c:v>
                </c:pt>
                <c:pt idx="26">
                  <c:v>1972.2539413510369</c:v>
                </c:pt>
                <c:pt idx="27">
                  <c:v>268.22397749300376</c:v>
                </c:pt>
                <c:pt idx="28">
                  <c:v>1003.9152664106206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16-4C28-AE22-B6698D4A06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9530208"/>
        <c:axId val="569538944"/>
      </c:lineChart>
      <c:catAx>
        <c:axId val="56953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9538944"/>
        <c:crosses val="autoZero"/>
        <c:auto val="1"/>
        <c:lblAlgn val="ctr"/>
        <c:lblOffset val="100"/>
        <c:noMultiLvlLbl val="0"/>
      </c:catAx>
      <c:valAx>
        <c:axId val="569538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9530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SANTE HUMAINE</a:t>
            </a:r>
          </a:p>
        </c:rich>
      </c:tx>
      <c:layout>
        <c:manualLayout>
          <c:xMode val="edge"/>
          <c:yMode val="edge"/>
          <c:x val="0.34039566929133858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GRAPHIQUES!$B$185:$AD$185</c:f>
              <c:strCache>
                <c:ptCount val="29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  <c:pt idx="26">
                  <c:v>T3 2024</c:v>
                </c:pt>
                <c:pt idx="27">
                  <c:v>T4 2024</c:v>
                </c:pt>
                <c:pt idx="28">
                  <c:v>T1 2025</c:v>
                </c:pt>
              </c:strCache>
            </c:strRef>
          </c:cat>
          <c:val>
            <c:numRef>
              <c:f>GRAPHIQUES!$B$186:$AD$186</c:f>
              <c:numCache>
                <c:formatCode>0.0</c:formatCode>
                <c:ptCount val="29"/>
                <c:pt idx="0">
                  <c:v>84.00819851083719</c:v>
                </c:pt>
                <c:pt idx="1">
                  <c:v>86.047121630909643</c:v>
                </c:pt>
                <c:pt idx="2">
                  <c:v>136.21686975168234</c:v>
                </c:pt>
                <c:pt idx="3">
                  <c:v>93.727810106570843</c:v>
                </c:pt>
                <c:pt idx="4">
                  <c:v>33.895275536830901</c:v>
                </c:pt>
                <c:pt idx="5">
                  <c:v>40.854229911389751</c:v>
                </c:pt>
                <c:pt idx="6">
                  <c:v>39.18229352536369</c:v>
                </c:pt>
                <c:pt idx="7">
                  <c:v>28.240396573752403</c:v>
                </c:pt>
                <c:pt idx="8">
                  <c:v>22.258648801762813</c:v>
                </c:pt>
                <c:pt idx="9">
                  <c:v>19.350827763203082</c:v>
                </c:pt>
                <c:pt idx="10">
                  <c:v>19.350827763203082</c:v>
                </c:pt>
                <c:pt idx="11">
                  <c:v>47.122652799645188</c:v>
                </c:pt>
                <c:pt idx="12">
                  <c:v>14.527146554146345</c:v>
                </c:pt>
                <c:pt idx="13">
                  <c:v>17.446790238391834</c:v>
                </c:pt>
                <c:pt idx="14">
                  <c:v>17.446790238391834</c:v>
                </c:pt>
                <c:pt idx="15">
                  <c:v>17.56169458135199</c:v>
                </c:pt>
                <c:pt idx="16">
                  <c:v>12.786006261572727</c:v>
                </c:pt>
                <c:pt idx="17">
                  <c:v>20.404773254045679</c:v>
                </c:pt>
                <c:pt idx="18">
                  <c:v>20.299864394127706</c:v>
                </c:pt>
                <c:pt idx="19">
                  <c:v>19.413102828104389</c:v>
                </c:pt>
                <c:pt idx="20">
                  <c:v>22.043857624864096</c:v>
                </c:pt>
                <c:pt idx="21">
                  <c:v>20.404773254045679</c:v>
                </c:pt>
                <c:pt idx="22">
                  <c:v>24.568100787457073</c:v>
                </c:pt>
                <c:pt idx="23">
                  <c:v>24.568100787457073</c:v>
                </c:pt>
                <c:pt idx="24">
                  <c:v>33.368380501676207</c:v>
                </c:pt>
                <c:pt idx="25">
                  <c:v>25.496330494497965</c:v>
                </c:pt>
                <c:pt idx="26">
                  <c:v>22.233185737738282</c:v>
                </c:pt>
                <c:pt idx="27">
                  <c:v>32.829984347063842</c:v>
                </c:pt>
                <c:pt idx="28">
                  <c:v>43.015138722466823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C3-41C0-A72E-FCE72E2CB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4762384"/>
        <c:axId val="744763632"/>
      </c:lineChart>
      <c:catAx>
        <c:axId val="744762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63632"/>
        <c:crosses val="autoZero"/>
        <c:auto val="1"/>
        <c:lblAlgn val="ctr"/>
        <c:lblOffset val="100"/>
        <c:noMultiLvlLbl val="0"/>
      </c:catAx>
      <c:valAx>
        <c:axId val="744763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62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SPORT</a:t>
            </a:r>
          </a:p>
        </c:rich>
      </c:tx>
      <c:layout>
        <c:manualLayout>
          <c:xMode val="edge"/>
          <c:yMode val="edge"/>
          <c:x val="0.34595122484689411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GRAPHIQUES!$B$205:$AD$205</c:f>
              <c:strCache>
                <c:ptCount val="29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  <c:pt idx="26">
                  <c:v>T3 2024</c:v>
                </c:pt>
                <c:pt idx="27">
                  <c:v>T4 2024</c:v>
                </c:pt>
                <c:pt idx="28">
                  <c:v>T1 2025</c:v>
                </c:pt>
              </c:strCache>
            </c:strRef>
          </c:cat>
          <c:val>
            <c:numRef>
              <c:f>GRAPHIQUES!$B$206:$AD$206</c:f>
              <c:numCache>
                <c:formatCode>0.0</c:formatCode>
                <c:ptCount val="29"/>
                <c:pt idx="0">
                  <c:v>96.328506525608333</c:v>
                </c:pt>
                <c:pt idx="1">
                  <c:v>80.518524765206109</c:v>
                </c:pt>
                <c:pt idx="2">
                  <c:v>105.66036539593536</c:v>
                </c:pt>
                <c:pt idx="3">
                  <c:v>116.28557297553721</c:v>
                </c:pt>
                <c:pt idx="4">
                  <c:v>78.730288991244208</c:v>
                </c:pt>
                <c:pt idx="5">
                  <c:v>131.84507841945597</c:v>
                </c:pt>
                <c:pt idx="6">
                  <c:v>163.76558904792233</c:v>
                </c:pt>
                <c:pt idx="7">
                  <c:v>157.7455083335376</c:v>
                </c:pt>
                <c:pt idx="8">
                  <c:v>138.26807711007996</c:v>
                </c:pt>
                <c:pt idx="9">
                  <c:v>130.71812753129993</c:v>
                </c:pt>
                <c:pt idx="10">
                  <c:v>109.17462912546735</c:v>
                </c:pt>
                <c:pt idx="11">
                  <c:v>116.44663548331764</c:v>
                </c:pt>
                <c:pt idx="12">
                  <c:v>118.60971463708495</c:v>
                </c:pt>
                <c:pt idx="13">
                  <c:v>116.7919505106085</c:v>
                </c:pt>
                <c:pt idx="14">
                  <c:v>47.126228560674846</c:v>
                </c:pt>
                <c:pt idx="15">
                  <c:v>40.191864989492906</c:v>
                </c:pt>
                <c:pt idx="16">
                  <c:v>36.031201750277255</c:v>
                </c:pt>
                <c:pt idx="17">
                  <c:v>29.06897585310864</c:v>
                </c:pt>
                <c:pt idx="18">
                  <c:v>59.183662367199439</c:v>
                </c:pt>
                <c:pt idx="19">
                  <c:v>26.016522896840836</c:v>
                </c:pt>
                <c:pt idx="20">
                  <c:v>35.420969011839496</c:v>
                </c:pt>
                <c:pt idx="21">
                  <c:v>29.06897585310864</c:v>
                </c:pt>
                <c:pt idx="22">
                  <c:v>48.967062428108804</c:v>
                </c:pt>
                <c:pt idx="23">
                  <c:v>25.759009522550283</c:v>
                </c:pt>
                <c:pt idx="24">
                  <c:v>11.443049082011976</c:v>
                </c:pt>
                <c:pt idx="25">
                  <c:v>8.0876069268311515</c:v>
                </c:pt>
                <c:pt idx="26">
                  <c:v>7.2221081277114845</c:v>
                </c:pt>
                <c:pt idx="27">
                  <c:v>11.401178108622881</c:v>
                </c:pt>
                <c:pt idx="28">
                  <c:v>8.7050719155989373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7F-4D02-B21F-7648B23BC4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4771952"/>
        <c:axId val="744773616"/>
      </c:lineChart>
      <c:catAx>
        <c:axId val="744771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73616"/>
        <c:crosses val="autoZero"/>
        <c:auto val="1"/>
        <c:lblAlgn val="ctr"/>
        <c:lblOffset val="100"/>
        <c:noMultiLvlLbl val="0"/>
      </c:catAx>
      <c:valAx>
        <c:axId val="74477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71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19045</xdr:colOff>
      <xdr:row>19</xdr:row>
      <xdr:rowOff>161924</xdr:rowOff>
    </xdr:from>
    <xdr:to>
      <xdr:col>20</xdr:col>
      <xdr:colOff>447675</xdr:colOff>
      <xdr:row>36</xdr:row>
      <xdr:rowOff>114299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9524</xdr:colOff>
      <xdr:row>40</xdr:row>
      <xdr:rowOff>180975</xdr:rowOff>
    </xdr:from>
    <xdr:to>
      <xdr:col>20</xdr:col>
      <xdr:colOff>0</xdr:colOff>
      <xdr:row>55</xdr:row>
      <xdr:rowOff>66675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9524</xdr:colOff>
      <xdr:row>58</xdr:row>
      <xdr:rowOff>180975</xdr:rowOff>
    </xdr:from>
    <xdr:to>
      <xdr:col>18</xdr:col>
      <xdr:colOff>428625</xdr:colOff>
      <xdr:row>72</xdr:row>
      <xdr:rowOff>152400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466725</xdr:colOff>
      <xdr:row>76</xdr:row>
      <xdr:rowOff>171450</xdr:rowOff>
    </xdr:from>
    <xdr:to>
      <xdr:col>18</xdr:col>
      <xdr:colOff>400050</xdr:colOff>
      <xdr:row>89</xdr:row>
      <xdr:rowOff>180975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47625</xdr:colOff>
      <xdr:row>94</xdr:row>
      <xdr:rowOff>0</xdr:rowOff>
    </xdr:from>
    <xdr:to>
      <xdr:col>18</xdr:col>
      <xdr:colOff>469900</xdr:colOff>
      <xdr:row>107</xdr:row>
      <xdr:rowOff>161925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447675</xdr:colOff>
      <xdr:row>111</xdr:row>
      <xdr:rowOff>161925</xdr:rowOff>
    </xdr:from>
    <xdr:to>
      <xdr:col>18</xdr:col>
      <xdr:colOff>19050</xdr:colOff>
      <xdr:row>125</xdr:row>
      <xdr:rowOff>0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457199</xdr:colOff>
      <xdr:row>128</xdr:row>
      <xdr:rowOff>142875</xdr:rowOff>
    </xdr:from>
    <xdr:to>
      <xdr:col>18</xdr:col>
      <xdr:colOff>371475</xdr:colOff>
      <xdr:row>143</xdr:row>
      <xdr:rowOff>28575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28576</xdr:colOff>
      <xdr:row>146</xdr:row>
      <xdr:rowOff>152400</xdr:rowOff>
    </xdr:from>
    <xdr:to>
      <xdr:col>18</xdr:col>
      <xdr:colOff>314325</xdr:colOff>
      <xdr:row>164</xdr:row>
      <xdr:rowOff>19050</xdr:rowOff>
    </xdr:to>
    <xdr:graphicFrame macro="">
      <xdr:nvGraphicFramePr>
        <xdr:cNvPr id="12" name="Graphique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47625</xdr:colOff>
      <xdr:row>168</xdr:row>
      <xdr:rowOff>28574</xdr:rowOff>
    </xdr:from>
    <xdr:to>
      <xdr:col>18</xdr:col>
      <xdr:colOff>457200</xdr:colOff>
      <xdr:row>182</xdr:row>
      <xdr:rowOff>171449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</xdr:col>
      <xdr:colOff>457200</xdr:colOff>
      <xdr:row>187</xdr:row>
      <xdr:rowOff>28574</xdr:rowOff>
    </xdr:from>
    <xdr:to>
      <xdr:col>18</xdr:col>
      <xdr:colOff>444500</xdr:colOff>
      <xdr:row>202</xdr:row>
      <xdr:rowOff>171449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104774</xdr:colOff>
      <xdr:row>207</xdr:row>
      <xdr:rowOff>19050</xdr:rowOff>
    </xdr:from>
    <xdr:to>
      <xdr:col>22</xdr:col>
      <xdr:colOff>9525</xdr:colOff>
      <xdr:row>223</xdr:row>
      <xdr:rowOff>152400</xdr:rowOff>
    </xdr:to>
    <xdr:graphicFrame macro="">
      <xdr:nvGraphicFramePr>
        <xdr:cNvPr id="23" name="Graphique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QUE%20EXTERNE\Documents\ICA\ICA%20T3%202023\Maquette%20ICAB%20Services_T3%202023%2029%20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QUE%20EXTERNE\Documents\ICA\ICA%20T4%202023\Maquette%20ICAB%20Services_T4%202023%2014%20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QUE%20EXTERNE\Documents\ICA\ICA%20T1%202024\Maquette%20ICAB%20Services_T1%20202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QUE%20EXTERNE\Documents\ICA\ICA%20T2%202024\Maquette%20ICAB%20Services_T2%20202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QUE%20EXTERNE\Documents\ICA\ICA%20T3%202024\Maquette%20ICAB%20Services_T3%20202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QUE%20EXTERNE\Documents\ICA\ICA%20T4%202024\Maquette%20ICAB%20Services_T4%20202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Maquette%20ICAB%20Services_T1%20202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QUE%20EXTERNE\Documents\ICA\ICA%20T2%202023\Maquette%20ICAB%20Services_T2%20202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QUE%20EXTERNE\Documents\ICA\ICA%20T3%202024\Maquette%20ICAB%20Services_T2%20202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tableaux%20et%20graphique%20services%20et%20commerce/Maquette%20ICAB%20Services_T1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5">
          <cell r="Z15">
            <v>24.587732451289572</v>
          </cell>
          <cell r="AA15">
            <v>17.53008340461276</v>
          </cell>
        </row>
        <row r="19">
          <cell r="AA19">
            <v>155.56665457340119</v>
          </cell>
        </row>
        <row r="30">
          <cell r="Z30">
            <v>110.18392821779793</v>
          </cell>
          <cell r="AA30">
            <v>161.79463025653445</v>
          </cell>
        </row>
        <row r="40">
          <cell r="Z40">
            <v>170.77566093533048</v>
          </cell>
          <cell r="AA40">
            <v>347.41983440050637</v>
          </cell>
        </row>
        <row r="53">
          <cell r="Z53">
            <v>187.46132527106636</v>
          </cell>
          <cell r="AA53">
            <v>320.44610124152899</v>
          </cell>
        </row>
        <row r="57">
          <cell r="Z57">
            <v>106.44532085063615</v>
          </cell>
          <cell r="AA57">
            <v>106.78705149989116</v>
          </cell>
        </row>
        <row r="64">
          <cell r="Z64">
            <v>244.64490553771685</v>
          </cell>
          <cell r="AA64">
            <v>241.33336207385386</v>
          </cell>
        </row>
        <row r="69">
          <cell r="Z69">
            <v>39.639844933724532</v>
          </cell>
        </row>
        <row r="86">
          <cell r="AA86">
            <v>228.09534239437599</v>
          </cell>
        </row>
        <row r="95">
          <cell r="AA95">
            <v>165.34201480698758</v>
          </cell>
        </row>
        <row r="100">
          <cell r="AA100">
            <v>238.36037756518166</v>
          </cell>
        </row>
        <row r="113">
          <cell r="Z113">
            <v>154.72878705042362</v>
          </cell>
          <cell r="AA113">
            <v>208.84734220532656</v>
          </cell>
        </row>
        <row r="116">
          <cell r="AA116">
            <v>0</v>
          </cell>
        </row>
        <row r="119">
          <cell r="Z119">
            <v>113.80033726298079</v>
          </cell>
          <cell r="AA119">
            <v>30.906769905326016</v>
          </cell>
        </row>
        <row r="122">
          <cell r="Z122">
            <v>82.409370494337224</v>
          </cell>
          <cell r="AA122">
            <v>0</v>
          </cell>
        </row>
        <row r="129">
          <cell r="Z129">
            <v>106.58084623636935</v>
          </cell>
          <cell r="AA129">
            <v>124.25909269450493</v>
          </cell>
        </row>
        <row r="130">
          <cell r="AA130">
            <v>1560.8703207221336</v>
          </cell>
        </row>
        <row r="132">
          <cell r="Z132">
            <v>1458.923509704437</v>
          </cell>
        </row>
        <row r="135">
          <cell r="Z135">
            <v>20.404773254045679</v>
          </cell>
          <cell r="AA135">
            <v>24.568100787457073</v>
          </cell>
        </row>
        <row r="139">
          <cell r="Z139">
            <v>25.88858407140313</v>
          </cell>
          <cell r="AA139">
            <v>42.00592770521969</v>
          </cell>
        </row>
        <row r="145">
          <cell r="Z145">
            <v>78.054051927859035</v>
          </cell>
          <cell r="AA145">
            <v>156.1839518468237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5">
          <cell r="AB15">
            <v>22.566060358025947</v>
          </cell>
        </row>
        <row r="19">
          <cell r="AB19">
            <v>209.94342983414026</v>
          </cell>
        </row>
        <row r="30">
          <cell r="AB30">
            <v>188.60163115800259</v>
          </cell>
        </row>
        <row r="40">
          <cell r="AB40">
            <v>418.90400705416306</v>
          </cell>
        </row>
        <row r="53">
          <cell r="AB53">
            <v>471.06871095414425</v>
          </cell>
        </row>
        <row r="57">
          <cell r="AB57">
            <v>90.922047003312912</v>
          </cell>
        </row>
        <row r="64">
          <cell r="AB64">
            <v>247.14613955383976</v>
          </cell>
        </row>
        <row r="86">
          <cell r="AB86">
            <v>237.1347887069399</v>
          </cell>
        </row>
        <row r="95">
          <cell r="AB95">
            <v>165.11241355928814</v>
          </cell>
        </row>
        <row r="100">
          <cell r="AB100">
            <v>284.09528626637712</v>
          </cell>
        </row>
        <row r="113">
          <cell r="AB113">
            <v>249.38709864195408</v>
          </cell>
        </row>
        <row r="116">
          <cell r="AB116">
            <v>0</v>
          </cell>
        </row>
        <row r="119">
          <cell r="AB119">
            <v>25.180030301429898</v>
          </cell>
        </row>
        <row r="122">
          <cell r="AB122">
            <v>0</v>
          </cell>
        </row>
        <row r="129">
          <cell r="AB129">
            <v>125.32012121728415</v>
          </cell>
        </row>
        <row r="132">
          <cell r="AB132">
            <v>59.137637232583302</v>
          </cell>
        </row>
        <row r="135">
          <cell r="AB135">
            <v>24.568100787457073</v>
          </cell>
        </row>
        <row r="139">
          <cell r="AB139">
            <v>13.545397072470875</v>
          </cell>
        </row>
        <row r="145">
          <cell r="AB145">
            <v>213.87568698856444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5">
          <cell r="AC15">
            <v>13.946905673206972</v>
          </cell>
        </row>
        <row r="19">
          <cell r="AC19">
            <v>156.18876903546996</v>
          </cell>
        </row>
        <row r="30">
          <cell r="AC30">
            <v>118.85424112032514</v>
          </cell>
        </row>
        <row r="40">
          <cell r="AC40">
            <v>252.31594963448663</v>
          </cell>
        </row>
        <row r="53">
          <cell r="AC53">
            <v>273.00055342448655</v>
          </cell>
        </row>
        <row r="57">
          <cell r="AC57">
            <v>68.333330811757691</v>
          </cell>
        </row>
        <row r="64">
          <cell r="AC64">
            <v>332.71188027222297</v>
          </cell>
        </row>
        <row r="86">
          <cell r="AC86">
            <v>194.18840895630689</v>
          </cell>
        </row>
        <row r="100">
          <cell r="AC100">
            <v>147.6758848746081</v>
          </cell>
        </row>
        <row r="113">
          <cell r="AC113">
            <v>218.98809262167876</v>
          </cell>
        </row>
        <row r="116">
          <cell r="AC116">
            <v>0</v>
          </cell>
        </row>
        <row r="119">
          <cell r="AC119">
            <v>59.462882300795208</v>
          </cell>
        </row>
        <row r="122">
          <cell r="AC122">
            <v>0</v>
          </cell>
        </row>
        <row r="129">
          <cell r="AC129">
            <v>130.45520969679995</v>
          </cell>
        </row>
        <row r="132">
          <cell r="AC132">
            <v>450.43167025484286</v>
          </cell>
        </row>
        <row r="135">
          <cell r="AC135">
            <v>33.368380501676207</v>
          </cell>
        </row>
        <row r="139">
          <cell r="AC139">
            <v>0</v>
          </cell>
        </row>
        <row r="145">
          <cell r="AD145">
            <v>187.69134434985642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5">
          <cell r="AD15">
            <v>8.6180127100537884</v>
          </cell>
        </row>
        <row r="19">
          <cell r="AD19">
            <v>118.82239636727174</v>
          </cell>
        </row>
        <row r="30">
          <cell r="AD30">
            <v>155.21980128627862</v>
          </cell>
        </row>
        <row r="40">
          <cell r="AD40">
            <v>380.87443623158998</v>
          </cell>
        </row>
        <row r="53">
          <cell r="AD53">
            <v>260.92065937621248</v>
          </cell>
        </row>
        <row r="57">
          <cell r="AD57">
            <v>84.31759904189262</v>
          </cell>
        </row>
        <row r="64">
          <cell r="AD64">
            <v>317.26289827664158</v>
          </cell>
        </row>
        <row r="86">
          <cell r="AD86">
            <v>259.06620273734262</v>
          </cell>
        </row>
        <row r="95">
          <cell r="AD95">
            <v>729.180075380522</v>
          </cell>
        </row>
        <row r="100">
          <cell r="AD100">
            <v>355.64875160819838</v>
          </cell>
        </row>
        <row r="116">
          <cell r="AD116">
            <v>597.79763365393353</v>
          </cell>
        </row>
        <row r="119">
          <cell r="AD119">
            <v>88.22701119535742</v>
          </cell>
        </row>
        <row r="122">
          <cell r="AD122">
            <v>0</v>
          </cell>
        </row>
        <row r="129">
          <cell r="AD129">
            <v>124.29513640483501</v>
          </cell>
        </row>
        <row r="139">
          <cell r="AD139">
            <v>0</v>
          </cell>
        </row>
        <row r="145">
          <cell r="AD145">
            <v>132.65466273812851</v>
          </cell>
        </row>
      </sheetData>
      <sheetData sheetId="3"/>
      <sheetData sheetId="4"/>
      <sheetData sheetId="5"/>
      <sheetData sheetId="6">
        <row r="45">
          <cell r="AG45">
            <v>1054.5044004808678</v>
          </cell>
        </row>
      </sheetData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33">
          <cell r="AD133">
            <v>25.496330494497965</v>
          </cell>
        </row>
      </sheetData>
      <sheetData sheetId="3"/>
      <sheetData sheetId="4"/>
      <sheetData sheetId="5"/>
      <sheetData sheetId="6">
        <row r="7">
          <cell r="AH7">
            <v>11.142024749288543</v>
          </cell>
        </row>
        <row r="10">
          <cell r="AH10">
            <v>181.84407798235662</v>
          </cell>
        </row>
        <row r="13">
          <cell r="AH13">
            <v>249.42733903260915</v>
          </cell>
        </row>
        <row r="14">
          <cell r="AH14">
            <v>370.7011787752399</v>
          </cell>
        </row>
        <row r="18">
          <cell r="AH18">
            <v>415.42129376198619</v>
          </cell>
        </row>
        <row r="20">
          <cell r="AH20">
            <v>74.223863458767767</v>
          </cell>
        </row>
        <row r="22">
          <cell r="AH22">
            <v>340.40138532760471</v>
          </cell>
        </row>
        <row r="28">
          <cell r="AH28">
            <v>271.90258970053605</v>
          </cell>
        </row>
        <row r="30">
          <cell r="AH30">
            <v>143.47198098057643</v>
          </cell>
        </row>
        <row r="32">
          <cell r="AH32">
            <v>490.61463710879815</v>
          </cell>
        </row>
        <row r="35">
          <cell r="AH35">
            <v>234.49858437613568</v>
          </cell>
        </row>
        <row r="37">
          <cell r="AH37">
            <v>246.84885376915685</v>
          </cell>
        </row>
        <row r="39">
          <cell r="AH39">
            <v>77.286453111760281</v>
          </cell>
        </row>
        <row r="41">
          <cell r="AH41">
            <v>0</v>
          </cell>
        </row>
        <row r="43">
          <cell r="AH43">
            <v>118.23057205520091</v>
          </cell>
        </row>
        <row r="45">
          <cell r="AH45">
            <v>1972.2539413510369</v>
          </cell>
        </row>
        <row r="47">
          <cell r="AH47">
            <v>22.233185737738282</v>
          </cell>
        </row>
        <row r="49">
          <cell r="AH49">
            <v>0</v>
          </cell>
        </row>
        <row r="50">
          <cell r="AH50">
            <v>118.45856587830497</v>
          </cell>
        </row>
      </sheetData>
      <sheetData sheetId="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5">
          <cell r="AF15">
            <v>14.917878136796219</v>
          </cell>
        </row>
        <row r="19">
          <cell r="AF19">
            <v>110.79473648049822</v>
          </cell>
        </row>
        <row r="30">
          <cell r="AF30">
            <v>269.14093194156186</v>
          </cell>
        </row>
        <row r="40">
          <cell r="AF40">
            <v>447.1575286573057</v>
          </cell>
        </row>
        <row r="53">
          <cell r="AF53">
            <v>492.31655358941913</v>
          </cell>
        </row>
        <row r="57">
          <cell r="AF57">
            <v>137.42401018599992</v>
          </cell>
        </row>
        <row r="64">
          <cell r="AF64">
            <v>222.19331932044958</v>
          </cell>
        </row>
        <row r="69">
          <cell r="AF69">
            <v>2.0995014315181475</v>
          </cell>
        </row>
        <row r="86">
          <cell r="AF86">
            <v>332.59920558197513</v>
          </cell>
        </row>
        <row r="95">
          <cell r="AC95">
            <v>706.20703505583685</v>
          </cell>
          <cell r="AF95">
            <v>170.14467286721253</v>
          </cell>
        </row>
        <row r="100">
          <cell r="AF100">
            <v>582.09785975310854</v>
          </cell>
        </row>
        <row r="113">
          <cell r="AF113">
            <v>304.49844492595719</v>
          </cell>
        </row>
        <row r="116">
          <cell r="AF116">
            <v>529.5441065433123</v>
          </cell>
        </row>
        <row r="119">
          <cell r="AF119">
            <v>113.46313031032196</v>
          </cell>
        </row>
        <row r="122">
          <cell r="AF122">
            <v>0</v>
          </cell>
        </row>
        <row r="129">
          <cell r="AF129">
            <v>151.71767757419809</v>
          </cell>
        </row>
        <row r="132">
          <cell r="AF132">
            <v>268.22397749300376</v>
          </cell>
        </row>
        <row r="135">
          <cell r="AF135">
            <v>32.829984347063842</v>
          </cell>
        </row>
        <row r="139">
          <cell r="AF139">
            <v>0</v>
          </cell>
        </row>
        <row r="145">
          <cell r="AF145">
            <v>187.00456766749559</v>
          </cell>
        </row>
        <row r="148">
          <cell r="AF148">
            <v>271.45055670963393</v>
          </cell>
        </row>
      </sheetData>
      <sheetData sheetId="3"/>
      <sheetData sheetId="4"/>
      <sheetData sheetId="5"/>
      <sheetData sheetId="6"/>
      <sheetData sheetId="7">
        <row r="15">
          <cell r="Z15">
            <v>0.52957433936269604</v>
          </cell>
          <cell r="AA15">
            <v>0.52852511158373428</v>
          </cell>
          <cell r="AB15">
            <v>0.80979491369645251</v>
          </cell>
          <cell r="AC15">
            <v>0.70845139086721742</v>
          </cell>
          <cell r="AD15">
            <v>1.0242974385966968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AF8">
            <v>9.2630354240808455</v>
          </cell>
        </row>
        <row r="9">
          <cell r="AF9">
            <v>109.74051757540688</v>
          </cell>
        </row>
        <row r="10">
          <cell r="AF10">
            <v>307.44450468788511</v>
          </cell>
        </row>
        <row r="11">
          <cell r="AF11">
            <v>327.00487792482147</v>
          </cell>
        </row>
        <row r="12">
          <cell r="AF12">
            <v>323.90740438668627</v>
          </cell>
        </row>
        <row r="13">
          <cell r="AF13">
            <v>136.76555398209095</v>
          </cell>
        </row>
        <row r="14">
          <cell r="AF14">
            <v>288.32126968193666</v>
          </cell>
        </row>
        <row r="15">
          <cell r="AF15">
            <v>1.1501449800887871</v>
          </cell>
        </row>
        <row r="16">
          <cell r="AF16">
            <v>194.08902732040357</v>
          </cell>
        </row>
        <row r="17">
          <cell r="AF17">
            <v>234.45005658380933</v>
          </cell>
        </row>
        <row r="19">
          <cell r="AF19">
            <v>267.78786114340039</v>
          </cell>
        </row>
        <row r="20">
          <cell r="AF20">
            <v>474.4415000772828</v>
          </cell>
        </row>
        <row r="21">
          <cell r="AF21">
            <v>79.068549559120513</v>
          </cell>
        </row>
        <row r="22">
          <cell r="AF22">
            <v>0</v>
          </cell>
        </row>
        <row r="23">
          <cell r="AF23">
            <v>154.09726758075976</v>
          </cell>
        </row>
        <row r="24">
          <cell r="AF24">
            <v>1003.9152664106206</v>
          </cell>
        </row>
        <row r="25">
          <cell r="AF25">
            <v>43.015138722466823</v>
          </cell>
        </row>
        <row r="26">
          <cell r="AF26">
            <v>0</v>
          </cell>
        </row>
        <row r="27">
          <cell r="AF27">
            <v>142.7824558639112</v>
          </cell>
        </row>
        <row r="30">
          <cell r="AF30">
            <v>213.78282813588356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8">
          <cell r="Y8">
            <v>59.49714870511324</v>
          </cell>
        </row>
        <row r="9">
          <cell r="Y9">
            <v>182.8820263558618</v>
          </cell>
        </row>
        <row r="17">
          <cell r="Y17">
            <v>153.53352694727855</v>
          </cell>
        </row>
        <row r="18">
          <cell r="Y18">
            <v>144.78942254952935</v>
          </cell>
        </row>
        <row r="20">
          <cell r="Y20">
            <v>0</v>
          </cell>
        </row>
        <row r="39">
          <cell r="Y39">
            <v>195.7156550603319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 refreshError="1"/>
      <sheetData sheetId="1" refreshError="1"/>
      <sheetData sheetId="2">
        <row r="15">
          <cell r="AD15">
            <v>8.6180127100537884</v>
          </cell>
        </row>
        <row r="113">
          <cell r="AD113">
            <v>176.31910170229756</v>
          </cell>
        </row>
      </sheetData>
      <sheetData sheetId="3" refreshError="1"/>
      <sheetData sheetId="4" refreshError="1"/>
      <sheetData sheetId="5" refreshError="1"/>
      <sheetData sheetId="6">
        <row r="45">
          <cell r="AG45">
            <v>1054.5044004808678</v>
          </cell>
        </row>
      </sheetData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X8">
            <v>18.818758142365393</v>
          </cell>
        </row>
        <row r="20">
          <cell r="W20">
            <v>0</v>
          </cell>
        </row>
        <row r="21">
          <cell r="W21">
            <v>100.74647479853536</v>
          </cell>
        </row>
        <row r="22">
          <cell r="W22">
            <v>100.11609825161437</v>
          </cell>
        </row>
        <row r="23">
          <cell r="W23">
            <v>121.04839426544844</v>
          </cell>
        </row>
        <row r="43">
          <cell r="W43">
            <v>422.8341062129706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8"/>
  <sheetViews>
    <sheetView tabSelected="1" topLeftCell="J28" workbookViewId="0">
      <selection activeCell="AC6" sqref="AC6"/>
    </sheetView>
  </sheetViews>
  <sheetFormatPr baseColWidth="10" defaultColWidth="8.7109375" defaultRowHeight="15" x14ac:dyDescent="0.25"/>
  <cols>
    <col min="1" max="1" width="33.28515625" customWidth="1"/>
    <col min="2" max="2" width="13.42578125" bestFit="1" customWidth="1"/>
    <col min="3" max="4" width="5.85546875" bestFit="1" customWidth="1"/>
    <col min="5" max="5" width="6.85546875" bestFit="1" customWidth="1"/>
    <col min="6" max="7" width="5.85546875" bestFit="1" customWidth="1"/>
    <col min="8" max="8" width="6.5703125" bestFit="1" customWidth="1"/>
    <col min="9" max="9" width="5.85546875" bestFit="1" customWidth="1"/>
    <col min="10" max="10" width="6.5703125" bestFit="1" customWidth="1"/>
    <col min="19" max="19" width="9.5703125" customWidth="1"/>
    <col min="20" max="20" width="8.85546875" customWidth="1"/>
    <col min="28" max="28" width="9.85546875" bestFit="1" customWidth="1"/>
    <col min="29" max="29" width="9.85546875" customWidth="1"/>
  </cols>
  <sheetData>
    <row r="1" spans="1:34" ht="15.75" thickBot="1" x14ac:dyDescent="0.3"/>
    <row r="2" spans="1:34" ht="15.75" thickBot="1" x14ac:dyDescent="0.3">
      <c r="B2" s="5"/>
      <c r="C2" s="75">
        <v>2018</v>
      </c>
      <c r="D2" s="76"/>
      <c r="E2" s="76"/>
      <c r="F2" s="77"/>
      <c r="G2" s="78">
        <v>2019</v>
      </c>
      <c r="H2" s="79"/>
      <c r="I2" s="79"/>
      <c r="J2" s="80"/>
      <c r="K2" s="75">
        <v>2020</v>
      </c>
      <c r="L2" s="76"/>
      <c r="M2" s="76"/>
      <c r="N2" s="77"/>
      <c r="O2" s="78">
        <v>2021</v>
      </c>
      <c r="P2" s="79"/>
      <c r="Q2" s="79"/>
      <c r="R2" s="80"/>
      <c r="S2" s="75">
        <v>2022</v>
      </c>
      <c r="T2" s="76"/>
      <c r="U2" s="76"/>
      <c r="V2" s="76"/>
      <c r="W2" s="73">
        <v>2023</v>
      </c>
      <c r="X2" s="74"/>
      <c r="Y2" s="74"/>
      <c r="Z2" s="74"/>
      <c r="AA2" s="70">
        <v>2024</v>
      </c>
      <c r="AB2" s="71"/>
      <c r="AC2" s="71"/>
      <c r="AD2" s="72"/>
      <c r="AE2" s="70">
        <v>2025</v>
      </c>
      <c r="AF2" s="71"/>
      <c r="AG2" s="71"/>
      <c r="AH2" s="72"/>
    </row>
    <row r="3" spans="1:34" ht="46.5" customHeight="1" x14ac:dyDescent="0.25">
      <c r="A3" s="14" t="s">
        <v>16</v>
      </c>
      <c r="B3" s="13" t="s">
        <v>48</v>
      </c>
      <c r="C3" s="13" t="s">
        <v>0</v>
      </c>
      <c r="D3" s="13" t="s">
        <v>1</v>
      </c>
      <c r="E3" s="13" t="s">
        <v>2</v>
      </c>
      <c r="F3" s="13" t="s">
        <v>3</v>
      </c>
      <c r="G3" s="44" t="s">
        <v>0</v>
      </c>
      <c r="H3" s="44" t="s">
        <v>1</v>
      </c>
      <c r="I3" s="44" t="s">
        <v>2</v>
      </c>
      <c r="J3" s="44" t="s">
        <v>3</v>
      </c>
      <c r="K3" s="44" t="s">
        <v>0</v>
      </c>
      <c r="L3" s="44" t="s">
        <v>1</v>
      </c>
      <c r="M3" s="44" t="s">
        <v>2</v>
      </c>
      <c r="N3" s="44" t="s">
        <v>3</v>
      </c>
      <c r="O3" s="44" t="s">
        <v>0</v>
      </c>
      <c r="P3" s="44" t="s">
        <v>1</v>
      </c>
      <c r="Q3" s="44" t="s">
        <v>2</v>
      </c>
      <c r="R3" s="44" t="s">
        <v>3</v>
      </c>
      <c r="S3" s="44" t="s">
        <v>0</v>
      </c>
      <c r="T3" s="44" t="s">
        <v>1</v>
      </c>
      <c r="U3" s="44" t="s">
        <v>2</v>
      </c>
      <c r="V3" s="44" t="s">
        <v>3</v>
      </c>
      <c r="W3" s="44" t="s">
        <v>0</v>
      </c>
      <c r="X3" s="44" t="s">
        <v>1</v>
      </c>
      <c r="Y3" s="44" t="s">
        <v>2</v>
      </c>
      <c r="Z3" s="44" t="s">
        <v>3</v>
      </c>
      <c r="AA3" s="61" t="s">
        <v>0</v>
      </c>
      <c r="AB3" s="61" t="s">
        <v>1</v>
      </c>
      <c r="AC3" s="61" t="s">
        <v>2</v>
      </c>
      <c r="AD3" s="61" t="s">
        <v>3</v>
      </c>
      <c r="AE3" s="69" t="s">
        <v>0</v>
      </c>
    </row>
    <row r="4" spans="1:34" ht="19.5" customHeight="1" x14ac:dyDescent="0.25">
      <c r="A4" s="15" t="s">
        <v>29</v>
      </c>
      <c r="B4" s="37">
        <v>992.79208762348173</v>
      </c>
      <c r="C4" s="38">
        <v>33.555521991766753</v>
      </c>
      <c r="D4" s="38">
        <v>46.375672042570308</v>
      </c>
      <c r="E4" s="38">
        <v>41.552512754201331</v>
      </c>
      <c r="F4" s="38">
        <v>30.579740114635737</v>
      </c>
      <c r="G4" s="38">
        <v>23.713445090251071</v>
      </c>
      <c r="H4" s="38">
        <v>138.90577343558988</v>
      </c>
      <c r="I4" s="38">
        <v>107.07679749594237</v>
      </c>
      <c r="J4" s="38">
        <v>98.653551958450208</v>
      </c>
      <c r="K4" s="38">
        <v>97.947091973692409</v>
      </c>
      <c r="L4" s="38">
        <v>117.33955291998249</v>
      </c>
      <c r="M4" s="37">
        <v>36.711969597065298</v>
      </c>
      <c r="N4" s="37">
        <v>128.20970651353989</v>
      </c>
      <c r="O4" s="37">
        <v>34.766023110830602</v>
      </c>
      <c r="P4" s="37">
        <v>77.67580088910448</v>
      </c>
      <c r="Q4" s="37">
        <v>23.817350842524441</v>
      </c>
      <c r="R4" s="37">
        <v>20.252747098826053</v>
      </c>
      <c r="S4" s="37">
        <v>21.068860384154025</v>
      </c>
      <c r="T4" s="37">
        <v>24.587732451289572</v>
      </c>
      <c r="U4" s="37">
        <v>26.901951470184816</v>
      </c>
      <c r="V4" s="37">
        <v>26.767353227274079</v>
      </c>
      <c r="W4" s="37">
        <v>18.818758142365393</v>
      </c>
      <c r="X4" s="37">
        <f>'[1]HISTORIQUE DES INDICES ELE'!$Z$15</f>
        <v>24.587732451289572</v>
      </c>
      <c r="Y4" s="37">
        <f>'[1]HISTORIQUE DES INDICES ELE'!$AA$15</f>
        <v>17.53008340461276</v>
      </c>
      <c r="Z4" s="37">
        <f>'[2]HISTORIQUE DES INDICES ELE'!$AB$15</f>
        <v>22.566060358025947</v>
      </c>
      <c r="AA4" s="37">
        <f>'[3]HISTORIQUE DES INDICES ELE'!$AC$15</f>
        <v>13.946905673206972</v>
      </c>
      <c r="AB4" s="37">
        <f>'[4]HISTORIQUE DES INDICES ELE'!$AD$15</f>
        <v>8.6180127100537884</v>
      </c>
      <c r="AC4" s="37">
        <f>'[5]INDICES BRANCHES SOUS BRANCHES'!$AH$7</f>
        <v>11.142024749288543</v>
      </c>
      <c r="AD4" s="62">
        <f>'[6]HISTORIQUE DES INDICES ELE'!$AF$15</f>
        <v>14.917878136796219</v>
      </c>
      <c r="AE4" s="62">
        <f>[7]PUBLICATION!$AF$8</f>
        <v>9.2630354240808455</v>
      </c>
    </row>
    <row r="5" spans="1:34" ht="18" customHeight="1" x14ac:dyDescent="0.25">
      <c r="A5" s="15" t="s">
        <v>30</v>
      </c>
      <c r="B5" s="37">
        <v>105.45117813461772</v>
      </c>
      <c r="C5" s="38">
        <v>70.546692551334885</v>
      </c>
      <c r="D5" s="38">
        <v>82.017213710396121</v>
      </c>
      <c r="E5" s="38">
        <v>136.69176105652986</v>
      </c>
      <c r="F5" s="38">
        <v>118.74394074900353</v>
      </c>
      <c r="G5" s="38">
        <v>126.59861649165256</v>
      </c>
      <c r="H5" s="38">
        <v>128.88064559050949</v>
      </c>
      <c r="I5" s="38">
        <v>110.76235116998988</v>
      </c>
      <c r="J5" s="38">
        <v>133.5627212649178</v>
      </c>
      <c r="K5" s="38">
        <v>137.82314174927319</v>
      </c>
      <c r="L5" s="38">
        <v>84.360042904050346</v>
      </c>
      <c r="M5" s="37">
        <v>113.45400452816381</v>
      </c>
      <c r="N5" s="37">
        <v>132.28828402198013</v>
      </c>
      <c r="O5" s="37">
        <v>133.79368606508919</v>
      </c>
      <c r="P5" s="37">
        <v>160.13752331846402</v>
      </c>
      <c r="Q5" s="37">
        <v>133.95367169437606</v>
      </c>
      <c r="R5" s="37">
        <v>154.71789879959854</v>
      </c>
      <c r="S5" s="37">
        <v>140.84950186634245</v>
      </c>
      <c r="T5" s="37">
        <v>161.24041931746893</v>
      </c>
      <c r="U5" s="37">
        <v>202.62858807745508</v>
      </c>
      <c r="V5" s="37">
        <v>214.15441645673462</v>
      </c>
      <c r="W5" s="37">
        <v>181.10261803659321</v>
      </c>
      <c r="X5" s="37">
        <f>[8]PUBLICATION!$Y$9</f>
        <v>182.8820263558618</v>
      </c>
      <c r="Y5" s="37">
        <f>'[1]HISTORIQUE DES INDICES ELE'!$AA$19</f>
        <v>155.56665457340119</v>
      </c>
      <c r="Z5" s="37">
        <f>'[2]HISTORIQUE DES INDICES ELE'!$AB$19</f>
        <v>209.94342983414026</v>
      </c>
      <c r="AA5" s="37">
        <f>'[3]HISTORIQUE DES INDICES ELE'!$AC$19</f>
        <v>156.18876903546996</v>
      </c>
      <c r="AB5" s="37">
        <f>'[4]HISTORIQUE DES INDICES ELE'!$AD$19</f>
        <v>118.82239636727174</v>
      </c>
      <c r="AC5" s="37">
        <f>'[5]INDICES BRANCHES SOUS BRANCHES'!$AH$10</f>
        <v>181.84407798235662</v>
      </c>
      <c r="AD5" s="62">
        <f>'[6]HISTORIQUE DES INDICES ELE'!$AF$19</f>
        <v>110.79473648049822</v>
      </c>
      <c r="AE5" s="62">
        <f>[7]PUBLICATION!$AF$9</f>
        <v>109.74051757540688</v>
      </c>
    </row>
    <row r="6" spans="1:34" ht="30.75" customHeight="1" x14ac:dyDescent="0.25">
      <c r="A6" s="15" t="s">
        <v>31</v>
      </c>
      <c r="B6" s="37">
        <v>204.62951007867855</v>
      </c>
      <c r="C6" s="38">
        <v>95.104719085782179</v>
      </c>
      <c r="D6" s="38">
        <v>111.11201889323694</v>
      </c>
      <c r="E6" s="38">
        <v>93.905056217927694</v>
      </c>
      <c r="F6" s="38">
        <v>99.878206647306612</v>
      </c>
      <c r="G6" s="38">
        <v>83.056757220686308</v>
      </c>
      <c r="H6" s="38">
        <v>91.765575028695437</v>
      </c>
      <c r="I6" s="38">
        <v>95.00143996482845</v>
      </c>
      <c r="J6" s="38">
        <v>98.519863620766387</v>
      </c>
      <c r="K6" s="38">
        <v>102.45134213002203</v>
      </c>
      <c r="L6" s="38">
        <v>83.517773377252084</v>
      </c>
      <c r="M6" s="37">
        <v>83.29581665710414</v>
      </c>
      <c r="N6" s="37">
        <v>92.392778862409685</v>
      </c>
      <c r="O6" s="37">
        <v>97.787448544348592</v>
      </c>
      <c r="P6" s="37">
        <v>96.062348460339379</v>
      </c>
      <c r="Q6" s="37">
        <v>72.604400234236209</v>
      </c>
      <c r="R6" s="37">
        <v>97.286271330162108</v>
      </c>
      <c r="S6" s="37">
        <v>98.964803701323021</v>
      </c>
      <c r="T6" s="37">
        <v>110.18392821779793</v>
      </c>
      <c r="U6" s="37">
        <v>99.187074962141295</v>
      </c>
      <c r="V6" s="37">
        <v>104.14073145903514</v>
      </c>
      <c r="W6" s="37">
        <v>141.18335790801211</v>
      </c>
      <c r="X6" s="37">
        <f>'[1]HISTORIQUE DES INDICES ELE'!$Z$30</f>
        <v>110.18392821779793</v>
      </c>
      <c r="Y6" s="37">
        <f>'[1]HISTORIQUE DES INDICES ELE'!$AA$30</f>
        <v>161.79463025653445</v>
      </c>
      <c r="Z6" s="37">
        <f>'[2]HISTORIQUE DES INDICES ELE'!$AB$30</f>
        <v>188.60163115800259</v>
      </c>
      <c r="AA6" s="37">
        <f>'[3]HISTORIQUE DES INDICES ELE'!$AC$30</f>
        <v>118.85424112032514</v>
      </c>
      <c r="AB6" s="37">
        <f>'[4]HISTORIQUE DES INDICES ELE'!$AD$30</f>
        <v>155.21980128627862</v>
      </c>
      <c r="AC6" s="37">
        <f>'[5]INDICES BRANCHES SOUS BRANCHES'!$AH$13</f>
        <v>249.42733903260915</v>
      </c>
      <c r="AD6" s="62">
        <f>'[6]HISTORIQUE DES INDICES ELE'!$AF$30</f>
        <v>269.14093194156186</v>
      </c>
      <c r="AE6" s="62">
        <f>[7]PUBLICATION!$AF$10</f>
        <v>307.44450468788511</v>
      </c>
    </row>
    <row r="7" spans="1:34" ht="28.5" x14ac:dyDescent="0.3">
      <c r="A7" s="10" t="s">
        <v>5</v>
      </c>
      <c r="B7" s="50">
        <f>+SUM(B4:B6)</f>
        <v>1302.8727758367779</v>
      </c>
      <c r="C7" s="49">
        <f>+SUMPRODUCT($B$4:$B$6,C4:C6)/(SUM($B$4:$B$6))</f>
        <v>46.216424014663872</v>
      </c>
      <c r="D7" s="49">
        <f t="shared" ref="D7:AA7" si="0">+SUMPRODUCT($B$4:$B$6,D4:D6)/(SUM($B$4:$B$6))</f>
        <v>59.427913071108023</v>
      </c>
      <c r="E7" s="49">
        <f t="shared" si="0"/>
        <v>57.475342308571022</v>
      </c>
      <c r="F7" s="49">
        <f t="shared" si="0"/>
        <v>48.599557949033617</v>
      </c>
      <c r="G7" s="49">
        <f t="shared" si="0"/>
        <v>41.361181577637339</v>
      </c>
      <c r="H7" s="49">
        <f t="shared" si="0"/>
        <v>130.69051447421197</v>
      </c>
      <c r="I7" s="49">
        <f t="shared" si="0"/>
        <v>105.47853820522026</v>
      </c>
      <c r="J7" s="49">
        <f t="shared" si="0"/>
        <v>101.45801339151505</v>
      </c>
      <c r="K7" s="49">
        <f t="shared" si="0"/>
        <v>101.88199569263654</v>
      </c>
      <c r="L7" s="49">
        <f t="shared" si="0"/>
        <v>109.35821924246984</v>
      </c>
      <c r="M7" s="49">
        <f t="shared" si="0"/>
        <v>50.239743086758814</v>
      </c>
      <c r="N7" s="49">
        <f t="shared" si="0"/>
        <v>122.91440087637599</v>
      </c>
      <c r="O7" s="49">
        <f t="shared" si="0"/>
        <v>52.679228122252994</v>
      </c>
      <c r="P7" s="49">
        <f t="shared" si="0"/>
        <v>87.237836594950437</v>
      </c>
      <c r="Q7" s="49">
        <f t="shared" si="0"/>
        <v>40.39400760057152</v>
      </c>
      <c r="R7" s="49">
        <f t="shared" si="0"/>
        <v>43.234915076630251</v>
      </c>
      <c r="S7" s="49">
        <f t="shared" si="0"/>
        <v>42.997953546589677</v>
      </c>
      <c r="T7" s="49">
        <f t="shared" si="0"/>
        <v>49.091809151406672</v>
      </c>
      <c r="U7" s="49">
        <f t="shared" si="0"/>
        <v>52.477933165408217</v>
      </c>
      <c r="V7" s="49">
        <f t="shared" si="0"/>
        <v>54.08626242972511</v>
      </c>
      <c r="W7" s="49">
        <f t="shared" si="0"/>
        <v>51.172210529168694</v>
      </c>
      <c r="X7" s="49">
        <f t="shared" si="0"/>
        <v>50.843425273294898</v>
      </c>
      <c r="Y7" s="49">
        <f t="shared" si="0"/>
        <v>51.360633414481839</v>
      </c>
      <c r="Z7" s="49">
        <f t="shared" si="0"/>
        <v>63.809490163321541</v>
      </c>
      <c r="AA7" s="49">
        <f t="shared" si="0"/>
        <v>41.936368193364672</v>
      </c>
      <c r="AB7" s="49">
        <f t="shared" ref="AB7:AE7" si="1">+SUMPRODUCT($B$4:$B$6,AB4:AB6)/(SUM($B$4:$B$6))</f>
        <v>40.562984649875851</v>
      </c>
      <c r="AC7" s="49">
        <f t="shared" si="1"/>
        <v>62.383359269681357</v>
      </c>
      <c r="AD7" s="49">
        <f t="shared" si="1"/>
        <v>62.606238636200615</v>
      </c>
      <c r="AE7" s="49">
        <f t="shared" si="1"/>
        <v>64.227877860716148</v>
      </c>
    </row>
    <row r="8" spans="1:34" ht="16.5" customHeight="1" x14ac:dyDescent="0.25">
      <c r="A8" s="15" t="s">
        <v>32</v>
      </c>
      <c r="B8" s="38">
        <v>62.536960189649854</v>
      </c>
      <c r="C8" s="41">
        <v>92.572688203771676</v>
      </c>
      <c r="D8" s="41">
        <v>92.872571604414858</v>
      </c>
      <c r="E8" s="41">
        <v>97.118170307160099</v>
      </c>
      <c r="F8" s="41">
        <v>108.37586495307396</v>
      </c>
      <c r="G8" s="41">
        <v>102.03001884190736</v>
      </c>
      <c r="H8" s="41">
        <v>103.75055307440061</v>
      </c>
      <c r="I8" s="41">
        <v>100.94727913893291</v>
      </c>
      <c r="J8" s="41">
        <v>127.00748504560386</v>
      </c>
      <c r="K8" s="41">
        <v>97.245686167804422</v>
      </c>
      <c r="L8" s="41">
        <v>22.521593438467743</v>
      </c>
      <c r="M8" s="41">
        <v>30.527846938186592</v>
      </c>
      <c r="N8" s="37">
        <v>91.775521467038672</v>
      </c>
      <c r="O8" s="37">
        <v>100.58211415041647</v>
      </c>
      <c r="P8" s="37">
        <v>102.70797179885493</v>
      </c>
      <c r="Q8" s="37">
        <v>138.44762872356981</v>
      </c>
      <c r="R8" s="37">
        <v>186.16949380146849</v>
      </c>
      <c r="S8" s="37">
        <v>148.08741690491016</v>
      </c>
      <c r="T8" s="37">
        <v>170.77566093533048</v>
      </c>
      <c r="U8" s="37">
        <v>253.59714242656</v>
      </c>
      <c r="V8" s="37">
        <v>283.85321830106341</v>
      </c>
      <c r="W8" s="37">
        <v>238.9162101803073</v>
      </c>
      <c r="X8" s="37">
        <f>'[1]HISTORIQUE DES INDICES ELE'!$Z$40</f>
        <v>170.77566093533048</v>
      </c>
      <c r="Y8" s="37">
        <f>'[1]HISTORIQUE DES INDICES ELE'!$AA$40</f>
        <v>347.41983440050637</v>
      </c>
      <c r="Z8" s="37">
        <f>'[2]HISTORIQUE DES INDICES ELE'!$AB$40</f>
        <v>418.90400705416306</v>
      </c>
      <c r="AA8" s="37">
        <f>'[3]HISTORIQUE DES INDICES ELE'!$AC$40</f>
        <v>252.31594963448663</v>
      </c>
      <c r="AB8" s="37">
        <f>'[4]HISTORIQUE DES INDICES ELE'!$AD$40</f>
        <v>380.87443623158998</v>
      </c>
      <c r="AC8" s="37">
        <f>'[5]INDICES BRANCHES SOUS BRANCHES'!$AH$14</f>
        <v>370.7011787752399</v>
      </c>
      <c r="AD8" s="62">
        <f>'[6]HISTORIQUE DES INDICES ELE'!$AF$40</f>
        <v>447.1575286573057</v>
      </c>
      <c r="AE8" s="62">
        <f>[7]PUBLICATION!$AF$11</f>
        <v>327.00487792482147</v>
      </c>
    </row>
    <row r="9" spans="1:34" ht="30" customHeight="1" x14ac:dyDescent="0.25">
      <c r="A9" s="15" t="s">
        <v>33</v>
      </c>
      <c r="B9" s="38">
        <v>72.274402018887784</v>
      </c>
      <c r="C9" s="38">
        <v>83.472251302579792</v>
      </c>
      <c r="D9" s="38">
        <v>96.874291300937585</v>
      </c>
      <c r="E9" s="38">
        <v>98.639481209392301</v>
      </c>
      <c r="F9" s="38">
        <v>103.52300684379435</v>
      </c>
      <c r="G9" s="38">
        <v>109.04226502322523</v>
      </c>
      <c r="H9" s="38">
        <v>103.51430230470902</v>
      </c>
      <c r="I9" s="38">
        <v>117.80405991914341</v>
      </c>
      <c r="J9" s="38">
        <v>136.11804507417628</v>
      </c>
      <c r="K9" s="38">
        <v>98.734082442391653</v>
      </c>
      <c r="L9" s="38">
        <v>52.590014676937102</v>
      </c>
      <c r="M9" s="38">
        <v>64.792063625584987</v>
      </c>
      <c r="N9" s="42">
        <v>124.71414765288509</v>
      </c>
      <c r="O9" s="42">
        <v>117.16153696613692</v>
      </c>
      <c r="P9" s="42">
        <v>142.01239893192448</v>
      </c>
      <c r="Q9" s="42">
        <v>154.0718472061742</v>
      </c>
      <c r="R9" s="42">
        <v>212.75239022965619</v>
      </c>
      <c r="S9" s="42">
        <v>182.95163680245088</v>
      </c>
      <c r="T9" s="42">
        <v>187.46132527106636</v>
      </c>
      <c r="U9" s="42">
        <v>258.97142845139945</v>
      </c>
      <c r="V9" s="42">
        <v>243.51477018325249</v>
      </c>
      <c r="W9" s="42">
        <v>224.52489457861398</v>
      </c>
      <c r="X9" s="42">
        <f>'[1]HISTORIQUE DES INDICES ELE'!$Z$53</f>
        <v>187.46132527106636</v>
      </c>
      <c r="Y9" s="42">
        <f>'[1]HISTORIQUE DES INDICES ELE'!$AA$53</f>
        <v>320.44610124152899</v>
      </c>
      <c r="Z9" s="42">
        <f>'[2]HISTORIQUE DES INDICES ELE'!$AB$53</f>
        <v>471.06871095414425</v>
      </c>
      <c r="AA9" s="42">
        <f>'[3]HISTORIQUE DES INDICES ELE'!$AC$53</f>
        <v>273.00055342448655</v>
      </c>
      <c r="AB9" s="42">
        <f>'[4]HISTORIQUE DES INDICES ELE'!$AD$53</f>
        <v>260.92065937621248</v>
      </c>
      <c r="AC9" s="42">
        <f>'[5]INDICES BRANCHES SOUS BRANCHES'!$AH$18</f>
        <v>415.42129376198619</v>
      </c>
      <c r="AD9" s="62">
        <f>'[6]HISTORIQUE DES INDICES ELE'!$AF$53</f>
        <v>492.31655358941913</v>
      </c>
      <c r="AE9" s="62">
        <f>[7]PUBLICATION!$AF$12</f>
        <v>323.90740438668627</v>
      </c>
    </row>
    <row r="10" spans="1:34" ht="30.75" customHeight="1" x14ac:dyDescent="0.3">
      <c r="A10" s="10" t="s">
        <v>6</v>
      </c>
      <c r="B10" s="50">
        <f>+SUM(B8:B9)</f>
        <v>134.81136220853764</v>
      </c>
      <c r="C10" s="49">
        <f>+SUMPRODUCT($B$8:$B$9,C8:C9)/(SUM($B$8:$B$9))</f>
        <v>87.693806896075728</v>
      </c>
      <c r="D10" s="49">
        <f t="shared" ref="D10:Y10" si="2">+SUMPRODUCT($B$8:$B$9,D8:D9)/(SUM($B$8:$B$9))</f>
        <v>95.017953813860913</v>
      </c>
      <c r="E10" s="49">
        <f t="shared" si="2"/>
        <v>97.933767998203109</v>
      </c>
      <c r="F10" s="49">
        <f t="shared" si="2"/>
        <v>105.77417461937534</v>
      </c>
      <c r="G10" s="49">
        <f t="shared" si="2"/>
        <v>105.78938964909503</v>
      </c>
      <c r="H10" s="49">
        <f t="shared" si="2"/>
        <v>103.62389547799157</v>
      </c>
      <c r="I10" s="49">
        <f t="shared" si="2"/>
        <v>109.98445323831336</v>
      </c>
      <c r="J10" s="49">
        <f t="shared" si="2"/>
        <v>131.89179351437886</v>
      </c>
      <c r="K10" s="49">
        <f t="shared" si="2"/>
        <v>98.043637831155536</v>
      </c>
      <c r="L10" s="49">
        <f t="shared" si="2"/>
        <v>38.641727001844565</v>
      </c>
      <c r="M10" s="49">
        <f t="shared" si="2"/>
        <v>48.897409645346023</v>
      </c>
      <c r="N10" s="49">
        <f t="shared" si="2"/>
        <v>109.43441513820552</v>
      </c>
      <c r="O10" s="49">
        <f t="shared" si="2"/>
        <v>109.47059246703579</v>
      </c>
      <c r="P10" s="49">
        <f t="shared" si="2"/>
        <v>123.77966724944541</v>
      </c>
      <c r="Q10" s="49">
        <f t="shared" si="2"/>
        <v>146.82400760842893</v>
      </c>
      <c r="R10" s="49">
        <f t="shared" si="2"/>
        <v>200.42098500964516</v>
      </c>
      <c r="S10" s="49">
        <f t="shared" si="2"/>
        <v>166.77865037121055</v>
      </c>
      <c r="T10" s="49">
        <f t="shared" si="2"/>
        <v>179.72109693120547</v>
      </c>
      <c r="U10" s="49">
        <f t="shared" si="2"/>
        <v>256.47837812035033</v>
      </c>
      <c r="V10" s="49">
        <f t="shared" si="2"/>
        <v>262.22716862451711</v>
      </c>
      <c r="W10" s="49">
        <f t="shared" si="2"/>
        <v>231.20080910180974</v>
      </c>
      <c r="X10" s="49">
        <f t="shared" si="2"/>
        <v>179.72109693120547</v>
      </c>
      <c r="Y10" s="49">
        <f t="shared" si="2"/>
        <v>332.95880973356122</v>
      </c>
      <c r="Z10" s="49">
        <f t="shared" ref="Z10:AA10" si="3">+SUMPRODUCT($B$8:$B$9,Z8:Z9)/(SUM($B$8:$B$9))</f>
        <v>446.870290601031</v>
      </c>
      <c r="AA10" s="49">
        <f t="shared" si="3"/>
        <v>263.40527731005238</v>
      </c>
      <c r="AB10" s="49">
        <f t="shared" ref="AB10:AE10" si="4">+SUMPRODUCT($B$8:$B$9,AB8:AB9)/(SUM($B$8:$B$9))</f>
        <v>316.56540952864293</v>
      </c>
      <c r="AC10" s="49">
        <f t="shared" si="4"/>
        <v>394.67630606371927</v>
      </c>
      <c r="AD10" s="49">
        <f t="shared" si="4"/>
        <v>471.36796217904214</v>
      </c>
      <c r="AE10" s="49">
        <f t="shared" si="4"/>
        <v>325.34427570205219</v>
      </c>
    </row>
    <row r="11" spans="1:34" ht="29.25" customHeight="1" x14ac:dyDescent="0.25">
      <c r="A11" s="16" t="s">
        <v>34</v>
      </c>
      <c r="B11" s="43">
        <v>57.141230894886036</v>
      </c>
      <c r="C11" s="38">
        <v>64.832331355124282</v>
      </c>
      <c r="D11" s="38">
        <v>100.06910577708268</v>
      </c>
      <c r="E11" s="38">
        <v>104.36667347248539</v>
      </c>
      <c r="F11" s="38">
        <v>132.38444227403056</v>
      </c>
      <c r="G11" s="38">
        <v>77.555271840993882</v>
      </c>
      <c r="H11" s="38">
        <v>95.207514360575871</v>
      </c>
      <c r="I11" s="38">
        <v>135.44095233484717</v>
      </c>
      <c r="J11" s="38">
        <v>205.58011974044362</v>
      </c>
      <c r="K11" s="38">
        <v>207.77624625685689</v>
      </c>
      <c r="L11" s="38">
        <v>237.3392056038771</v>
      </c>
      <c r="M11" s="38">
        <v>233.46519962899251</v>
      </c>
      <c r="N11" s="42">
        <v>328.42866705582577</v>
      </c>
      <c r="O11" s="42">
        <v>62.314411206761598</v>
      </c>
      <c r="P11" s="42">
        <v>120.26257722677597</v>
      </c>
      <c r="Q11" s="42">
        <v>105.42926522857601</v>
      </c>
      <c r="R11" s="42">
        <v>99.205412749684982</v>
      </c>
      <c r="S11" s="42">
        <v>94.078519091467911</v>
      </c>
      <c r="T11" s="42">
        <v>106.44532085063615</v>
      </c>
      <c r="U11" s="42">
        <v>110.95764132988766</v>
      </c>
      <c r="V11" s="42">
        <v>117.82754391093127</v>
      </c>
      <c r="W11" s="42">
        <v>92.637938805133402</v>
      </c>
      <c r="X11" s="42">
        <f>'[1]HISTORIQUE DES INDICES ELE'!$Z$57</f>
        <v>106.44532085063615</v>
      </c>
      <c r="Y11" s="42">
        <f>'[1]HISTORIQUE DES INDICES ELE'!$AA$57</f>
        <v>106.78705149989116</v>
      </c>
      <c r="Z11" s="42">
        <f>'[2]HISTORIQUE DES INDICES ELE'!$AB$57</f>
        <v>90.922047003312912</v>
      </c>
      <c r="AA11" s="42">
        <f>'[3]HISTORIQUE DES INDICES ELE'!$AC$57</f>
        <v>68.333330811757691</v>
      </c>
      <c r="AB11" s="42">
        <f>'[4]HISTORIQUE DES INDICES ELE'!$AD$57</f>
        <v>84.31759904189262</v>
      </c>
      <c r="AC11" s="42">
        <f>'[5]INDICES BRANCHES SOUS BRANCHES'!$AH$20</f>
        <v>74.223863458767767</v>
      </c>
      <c r="AD11" s="62">
        <f>'[6]HISTORIQUE DES INDICES ELE'!$AF$57</f>
        <v>137.42401018599992</v>
      </c>
      <c r="AE11" s="62">
        <f>[7]PUBLICATION!$AF$13</f>
        <v>136.76555398209095</v>
      </c>
    </row>
    <row r="12" spans="1:34" ht="23.25" customHeight="1" x14ac:dyDescent="0.25">
      <c r="A12" s="16" t="s">
        <v>35</v>
      </c>
      <c r="B12" s="43">
        <v>2469.5772171013255</v>
      </c>
      <c r="C12" s="38">
        <v>92.212692760471384</v>
      </c>
      <c r="D12" s="38">
        <v>98.263469123202967</v>
      </c>
      <c r="E12" s="38">
        <v>109.98790317103577</v>
      </c>
      <c r="F12" s="38">
        <v>101.79258357028664</v>
      </c>
      <c r="G12" s="38">
        <v>112.48024073873349</v>
      </c>
      <c r="H12" s="38">
        <v>115.74103005651783</v>
      </c>
      <c r="I12" s="38">
        <v>116.07964076058123</v>
      </c>
      <c r="J12" s="38">
        <v>90.950244283068116</v>
      </c>
      <c r="K12" s="38">
        <v>111.96922588421707</v>
      </c>
      <c r="L12" s="38">
        <v>99.030695753850139</v>
      </c>
      <c r="M12" s="38">
        <v>99.827750041659257</v>
      </c>
      <c r="N12" s="42">
        <v>108.09994067431562</v>
      </c>
      <c r="O12" s="42">
        <v>209.50326673892317</v>
      </c>
      <c r="P12" s="42">
        <v>103.49658916918267</v>
      </c>
      <c r="Q12" s="42">
        <v>170.47886082961992</v>
      </c>
      <c r="R12" s="42">
        <v>183.36596419300531</v>
      </c>
      <c r="S12" s="42">
        <v>154.93181275502619</v>
      </c>
      <c r="T12" s="42">
        <v>244.64490553771685</v>
      </c>
      <c r="U12" s="42">
        <v>241.3703649548967</v>
      </c>
      <c r="V12" s="42">
        <v>193.61162264078436</v>
      </c>
      <c r="W12" s="42">
        <v>233.47989690856059</v>
      </c>
      <c r="X12" s="42">
        <f>'[1]HISTORIQUE DES INDICES ELE'!$Z$64</f>
        <v>244.64490553771685</v>
      </c>
      <c r="Y12" s="42">
        <f>'[1]HISTORIQUE DES INDICES ELE'!$AA$64</f>
        <v>241.33336207385386</v>
      </c>
      <c r="Z12" s="42">
        <f>'[2]HISTORIQUE DES INDICES ELE'!$AB$64</f>
        <v>247.14613955383976</v>
      </c>
      <c r="AA12" s="42">
        <f>'[3]HISTORIQUE DES INDICES ELE'!$AC$64</f>
        <v>332.71188027222297</v>
      </c>
      <c r="AB12" s="42">
        <f>'[4]HISTORIQUE DES INDICES ELE'!$AD$64</f>
        <v>317.26289827664158</v>
      </c>
      <c r="AC12" s="42">
        <f>'[5]INDICES BRANCHES SOUS BRANCHES'!$AH$22</f>
        <v>340.40138532760471</v>
      </c>
      <c r="AD12" s="62">
        <f>'[6]HISTORIQUE DES INDICES ELE'!$AF$64</f>
        <v>222.19331932044958</v>
      </c>
      <c r="AE12" s="62">
        <f>[7]PUBLICATION!$AF$14</f>
        <v>288.32126968193666</v>
      </c>
    </row>
    <row r="13" spans="1:34" ht="36" customHeight="1" x14ac:dyDescent="0.25">
      <c r="A13" s="15" t="s">
        <v>36</v>
      </c>
      <c r="B13" s="43">
        <v>124.70106908174073</v>
      </c>
      <c r="C13" s="38">
        <v>136.24339903866567</v>
      </c>
      <c r="D13" s="38">
        <v>74.648641702399914</v>
      </c>
      <c r="E13" s="38">
        <v>102.82450346421642</v>
      </c>
      <c r="F13" s="38">
        <v>112.76685722655073</v>
      </c>
      <c r="G13" s="38">
        <v>117.68103209485756</v>
      </c>
      <c r="H13" s="38">
        <v>123.722066906534</v>
      </c>
      <c r="I13" s="38">
        <v>169.37309499509664</v>
      </c>
      <c r="J13" s="38">
        <v>152.9344582828403</v>
      </c>
      <c r="K13" s="38">
        <v>148.27903692317341</v>
      </c>
      <c r="L13" s="38">
        <v>63.007108837013817</v>
      </c>
      <c r="M13" s="38">
        <v>72.874715519745166</v>
      </c>
      <c r="N13" s="42">
        <v>136.76651791413576</v>
      </c>
      <c r="O13" s="42">
        <v>119.80025285016603</v>
      </c>
      <c r="P13" s="42">
        <v>71.433640085777142</v>
      </c>
      <c r="Q13" s="42">
        <v>44.809114233930053</v>
      </c>
      <c r="R13" s="42">
        <v>29.143366149635639</v>
      </c>
      <c r="S13" s="42">
        <v>30.987705778420878</v>
      </c>
      <c r="T13" s="42">
        <v>39.639844933724532</v>
      </c>
      <c r="U13" s="42">
        <v>39.000723903088392</v>
      </c>
      <c r="V13" s="42">
        <v>23.209551390653818</v>
      </c>
      <c r="W13" s="42">
        <v>20.493393116914948</v>
      </c>
      <c r="X13" s="42">
        <f>'[1]HISTORIQUE DES INDICES ELE'!$Z$69</f>
        <v>39.639844933724532</v>
      </c>
      <c r="Y13" s="42">
        <f>[6]PUBLICATION!$Z$15</f>
        <v>0.52957433936269604</v>
      </c>
      <c r="Z13" s="42">
        <f>[6]PUBLICATION!$AA$15</f>
        <v>0.52852511158373428</v>
      </c>
      <c r="AA13" s="42">
        <f>[6]PUBLICATION!$AB$15</f>
        <v>0.80979491369645251</v>
      </c>
      <c r="AB13" s="42">
        <f>[6]PUBLICATION!$AC$15</f>
        <v>0.70845139086721742</v>
      </c>
      <c r="AC13" s="42">
        <f>[6]PUBLICATION!$AD$15</f>
        <v>1.0242974385966968</v>
      </c>
      <c r="AD13" s="62">
        <f>'[6]HISTORIQUE DES INDICES ELE'!$AF$69</f>
        <v>2.0995014315181475</v>
      </c>
      <c r="AE13" s="62">
        <f>[7]PUBLICATION!$AF$15</f>
        <v>1.1501449800887871</v>
      </c>
    </row>
    <row r="14" spans="1:34" ht="33" customHeight="1" x14ac:dyDescent="0.3">
      <c r="A14" s="10" t="s">
        <v>7</v>
      </c>
      <c r="B14" s="50">
        <f>+SUM(B11:B13)</f>
        <v>2651.4195170779522</v>
      </c>
      <c r="C14" s="49">
        <f>+SUMPRODUCT($B$11:$B$13,C11:C13)/(SUM($B$11:$B$13))</f>
        <v>93.69345752326285</v>
      </c>
      <c r="D14" s="49">
        <f t="shared" ref="D14:Y14" si="5">+SUMPRODUCT($B$11:$B$13,D11:D13)/(SUM($B$11:$B$13))</f>
        <v>97.191734565053906</v>
      </c>
      <c r="E14" s="49">
        <f t="shared" si="5"/>
        <v>109.52985133201307</v>
      </c>
      <c r="F14" s="49">
        <f t="shared" si="5"/>
        <v>102.96801435328877</v>
      </c>
      <c r="G14" s="49">
        <f t="shared" si="5"/>
        <v>111.97216894514297</v>
      </c>
      <c r="H14" s="49">
        <f t="shared" si="5"/>
        <v>115.6738711128875</v>
      </c>
      <c r="I14" s="49">
        <f t="shared" si="5"/>
        <v>119.00338777355458</v>
      </c>
      <c r="J14" s="49">
        <f t="shared" si="5"/>
        <v>96.335883877613313</v>
      </c>
      <c r="K14" s="49">
        <f t="shared" si="5"/>
        <v>115.74169691822426</v>
      </c>
      <c r="L14" s="49">
        <f t="shared" si="5"/>
        <v>100.31715331871661</v>
      </c>
      <c r="M14" s="49">
        <f t="shared" si="5"/>
        <v>101.44014525699858</v>
      </c>
      <c r="N14" s="49">
        <f t="shared" si="5"/>
        <v>114.19652680545958</v>
      </c>
      <c r="O14" s="49">
        <f t="shared" si="5"/>
        <v>202.11227712574558</v>
      </c>
      <c r="P14" s="49">
        <f t="shared" si="5"/>
        <v>102.34993741745053</v>
      </c>
      <c r="Q14" s="49">
        <f t="shared" si="5"/>
        <v>163.16648887614676</v>
      </c>
      <c r="R14" s="49">
        <f t="shared" si="5"/>
        <v>174.29883611312681</v>
      </c>
      <c r="S14" s="49">
        <f t="shared" si="5"/>
        <v>147.79103603962594</v>
      </c>
      <c r="T14" s="49">
        <f t="shared" si="5"/>
        <v>232.02478096401555</v>
      </c>
      <c r="U14" s="49">
        <f t="shared" si="5"/>
        <v>229.04200502143726</v>
      </c>
      <c r="V14" s="49">
        <f t="shared" si="5"/>
        <v>183.96406749731025</v>
      </c>
      <c r="W14" s="49">
        <f t="shared" si="5"/>
        <v>220.42744430814523</v>
      </c>
      <c r="X14" s="49">
        <f t="shared" si="5"/>
        <v>232.02478096401555</v>
      </c>
      <c r="Y14" s="49">
        <f t="shared" si="5"/>
        <v>227.10829081483564</v>
      </c>
      <c r="Z14" s="49">
        <f t="shared" ref="Z14:AA14" si="6">+SUMPRODUCT($B$11:$B$13,Z11:Z13)/(SUM($B$11:$B$13))</f>
        <v>232.18045160309177</v>
      </c>
      <c r="AA14" s="49">
        <f t="shared" si="6"/>
        <v>311.40425232079838</v>
      </c>
      <c r="AB14" s="49">
        <f t="shared" ref="AB14:AE14" si="7">+SUMPRODUCT($B$11:$B$13,AB11:AB13)/(SUM($B$11:$B$13))</f>
        <v>297.35452137185837</v>
      </c>
      <c r="AC14" s="49">
        <f t="shared" si="7"/>
        <v>318.70342446279767</v>
      </c>
      <c r="AD14" s="49">
        <f t="shared" si="7"/>
        <v>210.01502884355483</v>
      </c>
      <c r="AE14" s="49">
        <f t="shared" si="7"/>
        <v>271.54888563726439</v>
      </c>
    </row>
    <row r="15" spans="1:34" ht="20.25" customHeight="1" x14ac:dyDescent="0.25">
      <c r="A15" s="16" t="s">
        <v>37</v>
      </c>
      <c r="B15" s="38">
        <v>4350.9441912696429</v>
      </c>
      <c r="C15" s="38">
        <v>69.298262199001087</v>
      </c>
      <c r="D15" s="38">
        <v>95.495450639959031</v>
      </c>
      <c r="E15" s="38">
        <v>105.32202683025069</v>
      </c>
      <c r="F15" s="38">
        <v>127.19254884163544</v>
      </c>
      <c r="G15" s="38">
        <v>81.958189205841322</v>
      </c>
      <c r="H15" s="38">
        <v>96.634314994417863</v>
      </c>
      <c r="I15" s="38">
        <v>98.257336396850249</v>
      </c>
      <c r="J15" s="38">
        <v>96.811547269277796</v>
      </c>
      <c r="K15" s="38">
        <v>86.944531066413063</v>
      </c>
      <c r="L15" s="38">
        <v>139.37105195964554</v>
      </c>
      <c r="M15" s="38">
        <v>140.74560980664899</v>
      </c>
      <c r="N15" s="42">
        <v>156.58103185851346</v>
      </c>
      <c r="O15" s="42">
        <v>96.124770447372086</v>
      </c>
      <c r="P15" s="42">
        <v>109.07533650282738</v>
      </c>
      <c r="Q15" s="42">
        <v>189.63389276723387</v>
      </c>
      <c r="R15" s="42">
        <v>210.3527767644531</v>
      </c>
      <c r="S15" s="42">
        <v>123.82419879249743</v>
      </c>
      <c r="T15" s="42">
        <v>154.44844596225786</v>
      </c>
      <c r="U15" s="42">
        <v>146.2488688627715</v>
      </c>
      <c r="V15" s="42">
        <v>211.78868432924054</v>
      </c>
      <c r="W15" s="42">
        <v>140.19489661667478</v>
      </c>
      <c r="X15" s="42">
        <f>[8]PUBLICATION!$Y$39</f>
        <v>195.7156550603319</v>
      </c>
      <c r="Y15" s="42">
        <f>'[1]HISTORIQUE DES INDICES ELE'!$AA$86</f>
        <v>228.09534239437599</v>
      </c>
      <c r="Z15" s="42">
        <f>'[2]HISTORIQUE DES INDICES ELE'!$AB$86</f>
        <v>237.1347887069399</v>
      </c>
      <c r="AA15" s="42">
        <f>'[3]HISTORIQUE DES INDICES ELE'!$AC$86</f>
        <v>194.18840895630689</v>
      </c>
      <c r="AB15" s="42">
        <f>'[4]HISTORIQUE DES INDICES ELE'!$AD$86</f>
        <v>259.06620273734262</v>
      </c>
      <c r="AC15" s="42">
        <f>'[5]INDICES BRANCHES SOUS BRANCHES'!$AH$28</f>
        <v>271.90258970053605</v>
      </c>
      <c r="AD15" s="64">
        <f>'[6]HISTORIQUE DES INDICES ELE'!$AF$86</f>
        <v>332.59920558197513</v>
      </c>
      <c r="AE15" s="62">
        <f>[7]PUBLICATION!$AF$16</f>
        <v>194.08902732040357</v>
      </c>
    </row>
    <row r="16" spans="1:34" ht="20.25" customHeight="1" x14ac:dyDescent="0.25">
      <c r="A16" s="17" t="s">
        <v>38</v>
      </c>
      <c r="B16" s="38">
        <v>535.31174685303154</v>
      </c>
      <c r="C16" s="38">
        <v>116.53554265125199</v>
      </c>
      <c r="D16" s="38">
        <v>88.555799641709342</v>
      </c>
      <c r="E16" s="38">
        <v>88.862649341953315</v>
      </c>
      <c r="F16" s="38">
        <v>105.0090660782087</v>
      </c>
      <c r="G16" s="38">
        <v>135.41420113930346</v>
      </c>
      <c r="H16" s="38">
        <v>107.64074466635149</v>
      </c>
      <c r="I16" s="38">
        <v>115.1610812525944</v>
      </c>
      <c r="J16" s="38">
        <v>131.77426076599428</v>
      </c>
      <c r="K16" s="38">
        <v>133.74536287656579</v>
      </c>
      <c r="L16" s="38">
        <v>85.6440705721282</v>
      </c>
      <c r="M16" s="38">
        <v>85.707860958017065</v>
      </c>
      <c r="N16" s="42">
        <v>128.56666735477816</v>
      </c>
      <c r="O16" s="42">
        <v>151.83077914581295</v>
      </c>
      <c r="P16" s="42">
        <v>131.79776349069473</v>
      </c>
      <c r="Q16" s="42">
        <v>126.71927635069018</v>
      </c>
      <c r="R16" s="42">
        <v>146.4136404839233</v>
      </c>
      <c r="S16" s="42">
        <v>163.96386751480256</v>
      </c>
      <c r="T16" s="42">
        <v>165.33531212270387</v>
      </c>
      <c r="U16" s="42">
        <v>136.49531593580011</v>
      </c>
      <c r="V16" s="42">
        <v>143.47780296495682</v>
      </c>
      <c r="W16" s="42">
        <v>143.47780296495682</v>
      </c>
      <c r="X16" s="42">
        <f>[8]PUBLICATION!$Y$17</f>
        <v>153.53352694727855</v>
      </c>
      <c r="Y16" s="42">
        <f>'[1]HISTORIQUE DES INDICES ELE'!$AA$95</f>
        <v>165.34201480698758</v>
      </c>
      <c r="Z16" s="42">
        <f>'[2]HISTORIQUE DES INDICES ELE'!$AB$95</f>
        <v>165.11241355928814</v>
      </c>
      <c r="AA16" s="42">
        <f>'[6]HISTORIQUE DES INDICES ELE'!$AC$95</f>
        <v>706.20703505583685</v>
      </c>
      <c r="AB16" s="42">
        <f>'[4]HISTORIQUE DES INDICES ELE'!$AD$95</f>
        <v>729.180075380522</v>
      </c>
      <c r="AC16" s="42">
        <f>'[5]INDICES BRANCHES SOUS BRANCHES'!$AH$30</f>
        <v>143.47198098057643</v>
      </c>
      <c r="AD16" s="64">
        <f>'[6]HISTORIQUE DES INDICES ELE'!$AF$95</f>
        <v>170.14467286721253</v>
      </c>
      <c r="AE16" s="62">
        <f>[7]PUBLICATION!$AF$17</f>
        <v>234.45005658380933</v>
      </c>
    </row>
    <row r="17" spans="1:31" ht="35.25" customHeight="1" x14ac:dyDescent="0.25">
      <c r="A17" s="15" t="s">
        <v>39</v>
      </c>
      <c r="B17" s="38">
        <v>742.89776047085888</v>
      </c>
      <c r="C17" s="38">
        <v>60.788169380534725</v>
      </c>
      <c r="D17" s="38">
        <v>76.295015467081754</v>
      </c>
      <c r="E17" s="38">
        <v>118.31310470915741</v>
      </c>
      <c r="F17" s="38">
        <v>144.60371044322608</v>
      </c>
      <c r="G17" s="38">
        <v>63.548715824882635</v>
      </c>
      <c r="H17" s="38">
        <v>87.7599254916734</v>
      </c>
      <c r="I17" s="38">
        <v>149.19770673412421</v>
      </c>
      <c r="J17" s="38">
        <v>132.66561522356429</v>
      </c>
      <c r="K17" s="38">
        <v>76.781798404292175</v>
      </c>
      <c r="L17" s="38">
        <v>143.04089336676623</v>
      </c>
      <c r="M17" s="38">
        <v>143.04089336676623</v>
      </c>
      <c r="N17" s="42">
        <v>131.8332499399697</v>
      </c>
      <c r="O17" s="42">
        <v>36.012584114682639</v>
      </c>
      <c r="P17" s="42">
        <v>96.264753406062425</v>
      </c>
      <c r="Q17" s="42">
        <v>105.11843082268808</v>
      </c>
      <c r="R17" s="42">
        <v>195.60518130415736</v>
      </c>
      <c r="S17" s="42">
        <v>89.294413441775262</v>
      </c>
      <c r="T17" s="42">
        <v>151.80966871994977</v>
      </c>
      <c r="U17" s="42">
        <v>206.33940655017946</v>
      </c>
      <c r="V17" s="42">
        <v>237.01666538415142</v>
      </c>
      <c r="W17" s="42">
        <v>111.61485333378326</v>
      </c>
      <c r="X17" s="42">
        <f>[8]PUBLICATION!$Y$18</f>
        <v>144.78942254952935</v>
      </c>
      <c r="Y17" s="42">
        <f>'[1]HISTORIQUE DES INDICES ELE'!$AA$100</f>
        <v>238.36037756518166</v>
      </c>
      <c r="Z17" s="42">
        <f>'[2]HISTORIQUE DES INDICES ELE'!$AB$100</f>
        <v>284.09528626637712</v>
      </c>
      <c r="AA17" s="42">
        <f>'[3]HISTORIQUE DES INDICES ELE'!$AC$100</f>
        <v>147.6758848746081</v>
      </c>
      <c r="AB17" s="42">
        <f>'[4]HISTORIQUE DES INDICES ELE'!$AD$100</f>
        <v>355.64875160819838</v>
      </c>
      <c r="AC17" s="42">
        <f>'[5]INDICES BRANCHES SOUS BRANCHES'!$AH$32</f>
        <v>490.61463710879815</v>
      </c>
      <c r="AD17" s="64">
        <f>'[6]HISTORIQUE DES INDICES ELE'!$AF$100</f>
        <v>582.09785975310854</v>
      </c>
      <c r="AE17" s="62">
        <f>[7]PUBLICATION!$AF$17</f>
        <v>234.45005658380933</v>
      </c>
    </row>
    <row r="18" spans="1:31" ht="33" customHeight="1" x14ac:dyDescent="0.3">
      <c r="A18" s="10" t="s">
        <v>8</v>
      </c>
      <c r="B18" s="50">
        <f>+SUM(B15:B17)</f>
        <v>5629.1536985935336</v>
      </c>
      <c r="C18" s="49">
        <f>+SUMPRODUCT($B$15:$B$17,C15:C17)/(SUM($B$15:$B$17))</f>
        <v>72.667248592813991</v>
      </c>
      <c r="D18" s="49">
        <f t="shared" ref="D18:Y18" si="8">+SUMPRODUCT($B$15:$B$17,D15:D17)/(SUM($B$15:$B$17))</f>
        <v>92.301571426301749</v>
      </c>
      <c r="E18" s="49">
        <f t="shared" si="8"/>
        <v>105.47127565022488</v>
      </c>
      <c r="F18" s="49">
        <f t="shared" si="8"/>
        <v>127.38078922524915</v>
      </c>
      <c r="G18" s="49">
        <f t="shared" si="8"/>
        <v>84.612100500796473</v>
      </c>
      <c r="H18" s="49">
        <f t="shared" si="8"/>
        <v>96.509803739198048</v>
      </c>
      <c r="I18" s="49">
        <f t="shared" si="8"/>
        <v>106.58758686414866</v>
      </c>
      <c r="J18" s="49">
        <f t="shared" si="8"/>
        <v>104.86815052652943</v>
      </c>
      <c r="K18" s="49">
        <f t="shared" si="8"/>
        <v>90.053908538178902</v>
      </c>
      <c r="L18" s="49">
        <f t="shared" si="8"/>
        <v>134.74613519754612</v>
      </c>
      <c r="M18" s="49">
        <f t="shared" si="8"/>
        <v>135.81463901622658</v>
      </c>
      <c r="N18" s="49">
        <f t="shared" si="8"/>
        <v>150.65092371957243</v>
      </c>
      <c r="O18" s="49">
        <f t="shared" si="8"/>
        <v>93.489005184700972</v>
      </c>
      <c r="P18" s="49">
        <f t="shared" si="8"/>
        <v>109.54550106617276</v>
      </c>
      <c r="Q18" s="49">
        <f t="shared" si="8"/>
        <v>172.49716391145685</v>
      </c>
      <c r="R18" s="49">
        <f t="shared" si="8"/>
        <v>202.32611258122469</v>
      </c>
      <c r="S18" s="49">
        <f t="shared" si="8"/>
        <v>123.08432487045609</v>
      </c>
      <c r="T18" s="49">
        <f t="shared" si="8"/>
        <v>155.13549873173147</v>
      </c>
      <c r="U18" s="49">
        <f t="shared" si="8"/>
        <v>153.25168607629928</v>
      </c>
      <c r="V18" s="49">
        <f t="shared" si="8"/>
        <v>208.62199044242334</v>
      </c>
      <c r="W18" s="49">
        <f t="shared" si="8"/>
        <v>136.7352874356655</v>
      </c>
      <c r="X18" s="49">
        <f t="shared" si="8"/>
        <v>184.98338942992905</v>
      </c>
      <c r="Y18" s="49">
        <f t="shared" si="8"/>
        <v>223.48244262960543</v>
      </c>
      <c r="Z18" s="49">
        <f t="shared" ref="Z18:AA18" si="9">+SUMPRODUCT($B$15:$B$17,Z15:Z17)/(SUM($B$15:$B$17))</f>
        <v>236.48325649061277</v>
      </c>
      <c r="AA18" s="49">
        <f t="shared" si="9"/>
        <v>236.74108170431452</v>
      </c>
      <c r="AB18" s="49">
        <f t="shared" ref="AB18:AE18" si="10">+SUMPRODUCT($B$15:$B$17,AB15:AB17)/(SUM($B$15:$B$17))</f>
        <v>316.51861120897399</v>
      </c>
      <c r="AC18" s="49">
        <f t="shared" si="10"/>
        <v>288.5534544171511</v>
      </c>
      <c r="AD18" s="49">
        <f t="shared" si="10"/>
        <v>350.0775295007337</v>
      </c>
      <c r="AE18" s="49">
        <f t="shared" si="10"/>
        <v>203.25378886222342</v>
      </c>
    </row>
    <row r="19" spans="1:31" ht="21" customHeight="1" x14ac:dyDescent="0.3">
      <c r="A19" s="10" t="s">
        <v>9</v>
      </c>
      <c r="B19" s="39">
        <v>24.399811266015117</v>
      </c>
      <c r="C19" s="40">
        <v>87.366909816679311</v>
      </c>
      <c r="D19" s="40">
        <v>124.96290289242269</v>
      </c>
      <c r="E19" s="40">
        <v>124.4320410331372</v>
      </c>
      <c r="F19" s="40">
        <v>110.75682579615393</v>
      </c>
      <c r="G19" s="40">
        <v>200.2065618705586</v>
      </c>
      <c r="H19" s="40">
        <v>119.42294881560656</v>
      </c>
      <c r="I19" s="40">
        <v>115.00353298505645</v>
      </c>
      <c r="J19" s="39">
        <v>133.11847474072169</v>
      </c>
      <c r="K19" s="39">
        <v>113.85199696269565</v>
      </c>
      <c r="L19" s="39">
        <v>96.067611760084958</v>
      </c>
      <c r="M19" s="39">
        <v>96.41768087520434</v>
      </c>
      <c r="N19" s="39">
        <v>128.52828638810871</v>
      </c>
      <c r="O19" s="39">
        <v>120.25865074298041</v>
      </c>
      <c r="P19" s="39">
        <v>117.76146130890584</v>
      </c>
      <c r="Q19" s="39">
        <v>129.17499782514503</v>
      </c>
      <c r="R19" s="39">
        <v>173.78964442709017</v>
      </c>
      <c r="S19" s="39">
        <v>160.81771556534733</v>
      </c>
      <c r="T19" s="39">
        <v>154.72878705042362</v>
      </c>
      <c r="U19" s="39">
        <v>225.34980675822101</v>
      </c>
      <c r="V19" s="39">
        <v>171.14796286313685</v>
      </c>
      <c r="W19" s="39">
        <v>141.59178227452651</v>
      </c>
      <c r="X19" s="39">
        <f>'[1]HISTORIQUE DES INDICES ELE'!$Z$113</f>
        <v>154.72878705042362</v>
      </c>
      <c r="Y19" s="39">
        <f>'[1]HISTORIQUE DES INDICES ELE'!$AA$113</f>
        <v>208.84734220532656</v>
      </c>
      <c r="Z19" s="39">
        <f>'[2]HISTORIQUE DES INDICES ELE'!$AB$113</f>
        <v>249.38709864195408</v>
      </c>
      <c r="AA19" s="57">
        <f>'[3]HISTORIQUE DES INDICES ELE'!$AC$113</f>
        <v>218.98809262167876</v>
      </c>
      <c r="AB19" s="57">
        <f>'[9]HISTORIQUE DES INDICES ELE'!$AD$113</f>
        <v>176.31910170229756</v>
      </c>
      <c r="AC19" s="57">
        <f>'[5]INDICES BRANCHES SOUS BRANCHES'!$AH$35</f>
        <v>234.49858437613568</v>
      </c>
      <c r="AD19" s="49">
        <f>'[6]HISTORIQUE DES INDICES ELE'!$AF$113</f>
        <v>304.49844492595719</v>
      </c>
      <c r="AE19" s="49">
        <f>[7]PUBLICATION!$AF$19</f>
        <v>267.78786114340039</v>
      </c>
    </row>
    <row r="20" spans="1:31" ht="34.5" customHeight="1" x14ac:dyDescent="0.25">
      <c r="A20" s="16" t="s">
        <v>40</v>
      </c>
      <c r="B20" s="38">
        <v>11.793675374597225</v>
      </c>
      <c r="C20" s="38">
        <v>107.33352778347373</v>
      </c>
      <c r="D20" s="38">
        <v>95.667133618813878</v>
      </c>
      <c r="E20" s="38">
        <v>104.40221852847793</v>
      </c>
      <c r="F20" s="38">
        <v>92.597120069234478</v>
      </c>
      <c r="G20" s="38">
        <v>111.13435582661822</v>
      </c>
      <c r="H20" s="38">
        <v>95.373084381489491</v>
      </c>
      <c r="I20" s="38">
        <v>100.63283095877355</v>
      </c>
      <c r="J20" s="38">
        <v>88.325729359535472</v>
      </c>
      <c r="K20" s="38">
        <v>90.876360838685741</v>
      </c>
      <c r="L20" s="38">
        <v>69.32465701917603</v>
      </c>
      <c r="M20" s="38">
        <v>69.32465701917603</v>
      </c>
      <c r="N20" s="42">
        <v>99.586613194261531</v>
      </c>
      <c r="O20" s="42">
        <v>148.54564958745181</v>
      </c>
      <c r="P20" s="42">
        <v>99.108377665466946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f>[10]PUBLICATION!$W$20</f>
        <v>0</v>
      </c>
      <c r="W20" s="42">
        <v>0</v>
      </c>
      <c r="X20" s="42">
        <f>[8]PUBLICATION!$Y$20</f>
        <v>0</v>
      </c>
      <c r="Y20" s="42">
        <f>'[1]HISTORIQUE DES INDICES ELE'!$AA$116</f>
        <v>0</v>
      </c>
      <c r="Z20" s="42">
        <f>'[2]HISTORIQUE DES INDICES ELE'!$AB$116</f>
        <v>0</v>
      </c>
      <c r="AA20" s="42">
        <f>'[3]HISTORIQUE DES INDICES ELE'!$AC$116</f>
        <v>0</v>
      </c>
      <c r="AB20" s="42">
        <f>'[4]HISTORIQUE DES INDICES ELE'!$AD$116</f>
        <v>597.79763365393353</v>
      </c>
      <c r="AC20" s="42">
        <f>'[5]INDICES BRANCHES SOUS BRANCHES'!$AH$37</f>
        <v>246.84885376915685</v>
      </c>
      <c r="AD20" s="64">
        <f>'[6]HISTORIQUE DES INDICES ELE'!$AF$116</f>
        <v>529.5441065433123</v>
      </c>
      <c r="AE20" s="64">
        <f>[7]PUBLICATION!$AF$20</f>
        <v>474.4415000772828</v>
      </c>
    </row>
    <row r="21" spans="1:31" ht="33.75" customHeight="1" x14ac:dyDescent="0.25">
      <c r="A21" s="16" t="s">
        <v>41</v>
      </c>
      <c r="B21" s="38">
        <v>26.568942978936199</v>
      </c>
      <c r="C21" s="38">
        <v>32.628673939543248</v>
      </c>
      <c r="D21" s="38">
        <v>80.394649240978993</v>
      </c>
      <c r="E21" s="38">
        <v>85.544140063416805</v>
      </c>
      <c r="F21" s="38">
        <v>314.45585993658318</v>
      </c>
      <c r="G21" s="38">
        <v>71.281758085978922</v>
      </c>
      <c r="H21" s="38">
        <v>108.80821351424753</v>
      </c>
      <c r="I21" s="38">
        <v>157.14491622678204</v>
      </c>
      <c r="J21" s="38">
        <v>8.6785867023702163</v>
      </c>
      <c r="K21" s="38">
        <v>39.650689520068696</v>
      </c>
      <c r="L21" s="38">
        <v>56.645160899275837</v>
      </c>
      <c r="M21" s="38">
        <v>56.645160899275837</v>
      </c>
      <c r="N21" s="42">
        <v>70.849238080376793</v>
      </c>
      <c r="O21" s="42">
        <v>45.795709749464997</v>
      </c>
      <c r="P21" s="42">
        <v>53.781395432558064</v>
      </c>
      <c r="Q21" s="42">
        <v>114.36693788294542</v>
      </c>
      <c r="R21" s="42">
        <v>99.778072389266796</v>
      </c>
      <c r="S21" s="42">
        <v>45.622083465481005</v>
      </c>
      <c r="T21" s="42">
        <v>113.80033726298079</v>
      </c>
      <c r="U21" s="42">
        <v>80.032958756108684</v>
      </c>
      <c r="V21" s="42">
        <f>[10]PUBLICATION!$W$21</f>
        <v>100.74647479853536</v>
      </c>
      <c r="W21" s="42">
        <v>70.57319975237715</v>
      </c>
      <c r="X21" s="42">
        <f>'[1]HISTORIQUE DES INDICES ELE'!$Z$119</f>
        <v>113.80033726298079</v>
      </c>
      <c r="Y21" s="42">
        <f>'[1]HISTORIQUE DES INDICES ELE'!$AA$119</f>
        <v>30.906769905326016</v>
      </c>
      <c r="Z21" s="42">
        <f>'[2]HISTORIQUE DES INDICES ELE'!$AB$119</f>
        <v>25.180030301429898</v>
      </c>
      <c r="AA21" s="42">
        <f>'[3]HISTORIQUE DES INDICES ELE'!$AC$119</f>
        <v>59.462882300795208</v>
      </c>
      <c r="AB21" s="42">
        <f>'[4]HISTORIQUE DES INDICES ELE'!$AD$119</f>
        <v>88.22701119535742</v>
      </c>
      <c r="AC21" s="42">
        <f>'[5]INDICES BRANCHES SOUS BRANCHES'!$AH$39</f>
        <v>77.286453111760281</v>
      </c>
      <c r="AD21" s="64">
        <f>'[6]HISTORIQUE DES INDICES ELE'!$AF$119</f>
        <v>113.46313031032196</v>
      </c>
      <c r="AE21" s="64">
        <f>[7]PUBLICATION!$AF$21</f>
        <v>79.068549559120513</v>
      </c>
    </row>
    <row r="22" spans="1:31" ht="48" customHeight="1" x14ac:dyDescent="0.3">
      <c r="A22" s="10" t="s">
        <v>10</v>
      </c>
      <c r="B22" s="50">
        <f>+SUM(B20:B21)</f>
        <v>38.362618353533421</v>
      </c>
      <c r="C22" s="49">
        <f>+SUMPRODUCT($B$20:$B$21,C20:C21)/(SUM($B$20:$B$21))</f>
        <v>55.594905989261989</v>
      </c>
      <c r="D22" s="49">
        <f t="shared" ref="D22:Y22" si="11">+SUMPRODUCT($B$20:$B$21,D20:D21)/(SUM($B$20:$B$21))</f>
        <v>85.089811632031029</v>
      </c>
      <c r="E22" s="49">
        <f t="shared" si="11"/>
        <v>91.341608149562944</v>
      </c>
      <c r="F22" s="49">
        <f t="shared" si="11"/>
        <v>246.25066255146456</v>
      </c>
      <c r="G22" s="49">
        <f t="shared" si="11"/>
        <v>83.5334922157015</v>
      </c>
      <c r="H22" s="49">
        <f t="shared" si="11"/>
        <v>104.67790233091435</v>
      </c>
      <c r="I22" s="49">
        <f t="shared" si="11"/>
        <v>139.77161854802591</v>
      </c>
      <c r="J22" s="49">
        <f t="shared" si="11"/>
        <v>33.164208000592275</v>
      </c>
      <c r="K22" s="49">
        <f t="shared" si="11"/>
        <v>55.398804854900639</v>
      </c>
      <c r="L22" s="49">
        <f t="shared" si="11"/>
        <v>60.543170669450838</v>
      </c>
      <c r="M22" s="49">
        <f t="shared" si="11"/>
        <v>60.543170669450838</v>
      </c>
      <c r="N22" s="49">
        <f t="shared" si="11"/>
        <v>79.683861152447932</v>
      </c>
      <c r="O22" s="49">
        <f t="shared" si="11"/>
        <v>77.383737032722564</v>
      </c>
      <c r="P22" s="49">
        <f t="shared" si="11"/>
        <v>67.716098982734962</v>
      </c>
      <c r="Q22" s="49">
        <f t="shared" si="11"/>
        <v>79.207540613755882</v>
      </c>
      <c r="R22" s="49">
        <f t="shared" si="11"/>
        <v>69.103675130517402</v>
      </c>
      <c r="S22" s="49">
        <f t="shared" si="11"/>
        <v>31.596658054050387</v>
      </c>
      <c r="T22" s="49">
        <f t="shared" si="11"/>
        <v>78.815127889865678</v>
      </c>
      <c r="U22" s="49">
        <f t="shared" si="11"/>
        <v>55.428727466688969</v>
      </c>
      <c r="V22" s="49">
        <f t="shared" si="11"/>
        <v>69.774365231891849</v>
      </c>
      <c r="W22" s="49">
        <f t="shared" si="11"/>
        <v>48.877146569670458</v>
      </c>
      <c r="X22" s="49">
        <f t="shared" si="11"/>
        <v>78.815127889865678</v>
      </c>
      <c r="Y22" s="49">
        <f t="shared" si="11"/>
        <v>21.405217957498323</v>
      </c>
      <c r="Z22" s="49">
        <f t="shared" ref="Z22:AA22" si="12">+SUMPRODUCT($B$20:$B$21,Z20:Z21)/(SUM($B$20:$B$21))</f>
        <v>17.439028356232033</v>
      </c>
      <c r="AA22" s="49">
        <f t="shared" si="12"/>
        <v>41.182432196198292</v>
      </c>
      <c r="AB22" s="49">
        <f t="shared" ref="AB22:AE22" si="13">+SUMPRODUCT($B$20:$B$21,AB20:AB21)/(SUM($B$20:$B$21))</f>
        <v>244.88238978096328</v>
      </c>
      <c r="AC22" s="49">
        <f t="shared" si="13"/>
        <v>129.41438376189893</v>
      </c>
      <c r="AD22" s="49">
        <f t="shared" si="13"/>
        <v>241.37733882485671</v>
      </c>
      <c r="AE22" s="49">
        <f t="shared" si="13"/>
        <v>200.6165676671811</v>
      </c>
    </row>
    <row r="23" spans="1:31" ht="24.75" customHeight="1" x14ac:dyDescent="0.25">
      <c r="A23" s="15" t="s">
        <v>42</v>
      </c>
      <c r="B23" s="38">
        <v>9.3388320483722644</v>
      </c>
      <c r="C23" s="38">
        <v>96.266183354927179</v>
      </c>
      <c r="D23" s="38">
        <v>108.81978797771657</v>
      </c>
      <c r="E23" s="38">
        <v>102.70587593305891</v>
      </c>
      <c r="F23" s="38">
        <v>92.208152734297357</v>
      </c>
      <c r="G23" s="38">
        <v>365.89130209892278</v>
      </c>
      <c r="H23" s="38">
        <v>50.769299410048347</v>
      </c>
      <c r="I23" s="38">
        <v>105.21939760788609</v>
      </c>
      <c r="J23" s="38">
        <v>90.641618249333575</v>
      </c>
      <c r="K23" s="38">
        <v>69.418479621732374</v>
      </c>
      <c r="L23" s="38">
        <v>87.547617957425345</v>
      </c>
      <c r="M23" s="38">
        <v>87.547617957425345</v>
      </c>
      <c r="N23" s="42">
        <v>98.772589693480114</v>
      </c>
      <c r="O23" s="42">
        <v>134.72048750014898</v>
      </c>
      <c r="P23" s="42">
        <v>95.357093855685136</v>
      </c>
      <c r="Q23" s="42">
        <v>98.169929399493583</v>
      </c>
      <c r="R23" s="42">
        <v>85.326506450082547</v>
      </c>
      <c r="S23" s="42">
        <v>131.78889324496063</v>
      </c>
      <c r="T23" s="42">
        <v>82.409370494337224</v>
      </c>
      <c r="U23" s="42">
        <v>93.172521594920724</v>
      </c>
      <c r="V23" s="42">
        <f>[10]PUBLICATION!$W$22</f>
        <v>100.11609825161437</v>
      </c>
      <c r="W23" s="42">
        <v>128.00665389694325</v>
      </c>
      <c r="X23" s="42">
        <f>'[1]HISTORIQUE DES INDICES ELE'!$Z$122</f>
        <v>82.409370494337224</v>
      </c>
      <c r="Y23" s="42">
        <f>'[1]HISTORIQUE DES INDICES ELE'!$AA$122</f>
        <v>0</v>
      </c>
      <c r="Z23" s="42">
        <f>'[2]HISTORIQUE DES INDICES ELE'!$AB$122</f>
        <v>0</v>
      </c>
      <c r="AA23" s="42">
        <f>'[3]HISTORIQUE DES INDICES ELE'!$AC$122</f>
        <v>0</v>
      </c>
      <c r="AB23" s="42">
        <f>'[4]HISTORIQUE DES INDICES ELE'!$AD$122</f>
        <v>0</v>
      </c>
      <c r="AC23" s="64">
        <f>'[5]INDICES BRANCHES SOUS BRANCHES'!$AH$41</f>
        <v>0</v>
      </c>
      <c r="AD23" s="64">
        <f>'[6]HISTORIQUE DES INDICES ELE'!$AF$122</f>
        <v>0</v>
      </c>
      <c r="AE23" s="64">
        <f>[7]PUBLICATION!$AF$22</f>
        <v>0</v>
      </c>
    </row>
    <row r="24" spans="1:31" ht="25.5" customHeight="1" x14ac:dyDescent="0.25">
      <c r="A24" s="15" t="s">
        <v>43</v>
      </c>
      <c r="B24" s="38">
        <v>160.75701284572133</v>
      </c>
      <c r="C24" s="38">
        <v>92.073422851201656</v>
      </c>
      <c r="D24" s="38">
        <v>99.930615283918385</v>
      </c>
      <c r="E24" s="38">
        <v>102.98267821522448</v>
      </c>
      <c r="F24" s="38">
        <v>105.01328364965543</v>
      </c>
      <c r="G24" s="38">
        <v>97.063667170849385</v>
      </c>
      <c r="H24" s="38">
        <v>95.369711631767331</v>
      </c>
      <c r="I24" s="38">
        <v>105.08802554838009</v>
      </c>
      <c r="J24" s="38">
        <v>105.06261033286911</v>
      </c>
      <c r="K24" s="38">
        <v>107.42553197108417</v>
      </c>
      <c r="L24" s="38">
        <v>111.24512790956356</v>
      </c>
      <c r="M24" s="38">
        <v>102.17690725107059</v>
      </c>
      <c r="N24" s="42">
        <v>105.03672436407152</v>
      </c>
      <c r="O24" s="42">
        <v>109.09231616562056</v>
      </c>
      <c r="P24" s="42">
        <v>99.038760464322905</v>
      </c>
      <c r="Q24" s="42">
        <v>102.31715091745473</v>
      </c>
      <c r="R24" s="42">
        <v>112.43620442686765</v>
      </c>
      <c r="S24" s="42">
        <v>106.82001380500732</v>
      </c>
      <c r="T24" s="42">
        <v>106.58084623636935</v>
      </c>
      <c r="U24" s="42">
        <v>102.90139735573156</v>
      </c>
      <c r="V24" s="42">
        <f>[10]PUBLICATION!$W$23</f>
        <v>121.04839426544844</v>
      </c>
      <c r="W24" s="42">
        <v>117.57976286216173</v>
      </c>
      <c r="X24" s="42">
        <f>'[1]HISTORIQUE DES INDICES ELE'!$Z$129</f>
        <v>106.58084623636935</v>
      </c>
      <c r="Y24" s="42">
        <f>'[1]HISTORIQUE DES INDICES ELE'!$AA$129</f>
        <v>124.25909269450493</v>
      </c>
      <c r="Z24" s="42">
        <f>'[2]HISTORIQUE DES INDICES ELE'!$AB$129</f>
        <v>125.32012121728415</v>
      </c>
      <c r="AA24" s="42">
        <f>'[3]HISTORIQUE DES INDICES ELE'!$AC$129</f>
        <v>130.45520969679995</v>
      </c>
      <c r="AB24" s="42">
        <f>'[4]HISTORIQUE DES INDICES ELE'!$AD$129</f>
        <v>124.29513640483501</v>
      </c>
      <c r="AC24" s="64">
        <f>'[5]INDICES BRANCHES SOUS BRANCHES'!$AH$43</f>
        <v>118.23057205520091</v>
      </c>
      <c r="AD24" s="64">
        <f>'[6]HISTORIQUE DES INDICES ELE'!$AF$129</f>
        <v>151.71767757419809</v>
      </c>
      <c r="AE24" s="64">
        <f>[7]PUBLICATION!$AF$23</f>
        <v>154.09726758075976</v>
      </c>
    </row>
    <row r="25" spans="1:31" ht="28.5" customHeight="1" x14ac:dyDescent="0.3">
      <c r="A25" s="10" t="s">
        <v>11</v>
      </c>
      <c r="B25" s="50">
        <f>+SUM(B23:B24)</f>
        <v>170.0958448940936</v>
      </c>
      <c r="C25" s="49">
        <f>+SUMPRODUCT($B$23:$B$24,C23:C24)/(SUM($B$23:$B$24))</f>
        <v>92.30361945704891</v>
      </c>
      <c r="D25" s="49">
        <f t="shared" ref="D25:Y25" si="14">+SUMPRODUCT($B$23:$B$24,D23:D24)/(SUM($B$23:$B$24))</f>
        <v>100.41866066144095</v>
      </c>
      <c r="E25" s="49">
        <f t="shared" si="14"/>
        <v>102.96748084208841</v>
      </c>
      <c r="F25" s="49">
        <f t="shared" si="14"/>
        <v>104.31023903942167</v>
      </c>
      <c r="G25" s="49">
        <f t="shared" si="14"/>
        <v>111.8232054424488</v>
      </c>
      <c r="H25" s="49">
        <f t="shared" si="14"/>
        <v>92.920999499580105</v>
      </c>
      <c r="I25" s="49">
        <f t="shared" si="14"/>
        <v>105.09523831480797</v>
      </c>
      <c r="J25" s="49">
        <f t="shared" si="14"/>
        <v>104.27084952811283</v>
      </c>
      <c r="K25" s="49">
        <f t="shared" si="14"/>
        <v>105.33881739692579</v>
      </c>
      <c r="L25" s="49">
        <f t="shared" si="14"/>
        <v>109.94405517880143</v>
      </c>
      <c r="M25" s="49">
        <f t="shared" si="14"/>
        <v>101.37371023126408</v>
      </c>
      <c r="N25" s="49">
        <f t="shared" si="14"/>
        <v>104.6928023731877</v>
      </c>
      <c r="O25" s="49">
        <f t="shared" si="14"/>
        <v>110.49938867788026</v>
      </c>
      <c r="P25" s="49">
        <f t="shared" si="14"/>
        <v>98.836624626509959</v>
      </c>
      <c r="Q25" s="49">
        <f t="shared" si="14"/>
        <v>102.08945455457327</v>
      </c>
      <c r="R25" s="49">
        <f t="shared" si="14"/>
        <v>110.94779113584971</v>
      </c>
      <c r="S25" s="49">
        <f t="shared" si="14"/>
        <v>108.19088898229906</v>
      </c>
      <c r="T25" s="49">
        <f t="shared" si="14"/>
        <v>105.253751195002</v>
      </c>
      <c r="U25" s="49">
        <f t="shared" si="14"/>
        <v>102.3672494651334</v>
      </c>
      <c r="V25" s="49">
        <f t="shared" si="14"/>
        <v>119.89914104893558</v>
      </c>
      <c r="W25" s="49">
        <f t="shared" si="14"/>
        <v>118.15223413105799</v>
      </c>
      <c r="X25" s="49">
        <f t="shared" si="14"/>
        <v>105.253751195002</v>
      </c>
      <c r="Y25" s="49">
        <f t="shared" si="14"/>
        <v>117.43685198733408</v>
      </c>
      <c r="Z25" s="49">
        <f t="shared" ref="Z25:AA25" si="15">+SUMPRODUCT($B$23:$B$24,Z23:Z24)/(SUM($B$23:$B$24))</f>
        <v>118.43962648763006</v>
      </c>
      <c r="AA25" s="49">
        <f t="shared" si="15"/>
        <v>123.29278139673097</v>
      </c>
      <c r="AB25" s="49">
        <f t="shared" ref="AB25:AE25" si="16">+SUMPRODUCT($B$23:$B$24,AB23:AB24)/(SUM($B$23:$B$24))</f>
        <v>117.47091677714802</v>
      </c>
      <c r="AC25" s="49">
        <f t="shared" si="16"/>
        <v>111.73931733881462</v>
      </c>
      <c r="AD25" s="49">
        <f t="shared" si="16"/>
        <v>143.3878685155658</v>
      </c>
      <c r="AE25" s="49">
        <f t="shared" si="16"/>
        <v>145.63681105434779</v>
      </c>
    </row>
    <row r="26" spans="1:31" ht="22.5" customHeight="1" x14ac:dyDescent="0.25">
      <c r="A26" s="30" t="s">
        <v>46</v>
      </c>
      <c r="B26" s="38">
        <v>0.58426127629192326</v>
      </c>
      <c r="C26" s="38">
        <v>0</v>
      </c>
      <c r="D26" s="38">
        <v>0</v>
      </c>
      <c r="E26" s="38">
        <v>159.67162052797491</v>
      </c>
      <c r="F26" s="38">
        <v>240.32837947202506</v>
      </c>
      <c r="G26" s="40">
        <v>250.58320059397843</v>
      </c>
      <c r="H26" s="40">
        <v>2063.2058631419059</v>
      </c>
      <c r="I26" s="40">
        <v>685.89371212172739</v>
      </c>
      <c r="J26" s="40">
        <v>2337.0249214873943</v>
      </c>
      <c r="K26" s="40">
        <v>1320.1512977310958</v>
      </c>
      <c r="L26" s="40">
        <v>173.46577010066113</v>
      </c>
      <c r="M26" s="40">
        <v>261.5295673894567</v>
      </c>
      <c r="N26" s="40">
        <v>345.56450472278101</v>
      </c>
      <c r="O26" s="40">
        <v>0</v>
      </c>
      <c r="P26" s="40">
        <v>688.19143602248926</v>
      </c>
      <c r="Q26" s="40">
        <v>1880.1535567888384</v>
      </c>
      <c r="R26" s="40">
        <v>1043.3635595653502</v>
      </c>
      <c r="S26" s="40">
        <v>1384.9899411807203</v>
      </c>
      <c r="T26" s="40">
        <v>1458.923509704437</v>
      </c>
      <c r="U26" s="40">
        <v>0</v>
      </c>
      <c r="V26" s="40">
        <f>[10]PUBLICATION!$W$43</f>
        <v>422.8341062129706</v>
      </c>
      <c r="W26" s="40">
        <v>980.73857586516147</v>
      </c>
      <c r="X26" s="63">
        <f>'[1]HISTORIQUE DES INDICES ELE'!$Z$132</f>
        <v>1458.923509704437</v>
      </c>
      <c r="Y26" s="63">
        <f>'[1]HISTORIQUE DES INDICES ELE'!$AA$130</f>
        <v>1560.8703207221336</v>
      </c>
      <c r="Z26" s="63">
        <f>'[2]HISTORIQUE DES INDICES ELE'!$AB$132</f>
        <v>59.137637232583302</v>
      </c>
      <c r="AA26" s="63">
        <f>'[3]HISTORIQUE DES INDICES ELE'!$AC$132</f>
        <v>450.43167025484286</v>
      </c>
      <c r="AB26" s="63">
        <f>'[4]INDICES BRANCHES SOUS BRANCHES'!$AG$45</f>
        <v>1054.5044004808678</v>
      </c>
      <c r="AC26" s="63">
        <f>'[5]INDICES BRANCHES SOUS BRANCHES'!$AH$45</f>
        <v>1972.2539413510369</v>
      </c>
      <c r="AD26" s="49">
        <f>'[6]HISTORIQUE DES INDICES ELE'!$AF$132</f>
        <v>268.22397749300376</v>
      </c>
      <c r="AE26" s="49">
        <f>[7]PUBLICATION!$AF$24</f>
        <v>1003.9152664106206</v>
      </c>
    </row>
    <row r="27" spans="1:31" ht="29.25" customHeight="1" x14ac:dyDescent="0.25">
      <c r="A27" s="15" t="s">
        <v>57</v>
      </c>
      <c r="B27" s="38">
        <v>5.9283168819244256</v>
      </c>
      <c r="C27" s="33">
        <v>84.00819851083719</v>
      </c>
      <c r="D27" s="33">
        <v>86.047121630909643</v>
      </c>
      <c r="E27" s="33">
        <v>136.21686975168234</v>
      </c>
      <c r="F27" s="33">
        <v>93.727810106570843</v>
      </c>
      <c r="G27" s="33">
        <v>33.895275536830901</v>
      </c>
      <c r="H27" s="33">
        <v>40.854229911389751</v>
      </c>
      <c r="I27" s="33">
        <v>39.18229352536369</v>
      </c>
      <c r="J27" s="33">
        <v>28.240396573752403</v>
      </c>
      <c r="K27" s="33">
        <v>22.258648801762813</v>
      </c>
      <c r="L27" s="34">
        <v>19.350827763203082</v>
      </c>
      <c r="M27" s="34">
        <v>19.350827763203082</v>
      </c>
      <c r="N27" s="34">
        <v>47.122652799645188</v>
      </c>
      <c r="O27" s="34">
        <v>14.527146554146345</v>
      </c>
      <c r="P27" s="34">
        <v>17.446790238391834</v>
      </c>
      <c r="Q27" s="34">
        <v>17.446790238391834</v>
      </c>
      <c r="R27" s="34">
        <v>17.56169458135199</v>
      </c>
      <c r="S27" s="34">
        <v>12.786006261572727</v>
      </c>
      <c r="T27" s="34">
        <v>20.404773254045679</v>
      </c>
      <c r="U27" s="34">
        <v>20.299864394127706</v>
      </c>
      <c r="V27" s="34">
        <v>19.413102828104389</v>
      </c>
      <c r="W27" s="34">
        <v>22.043857624864096</v>
      </c>
      <c r="X27" s="34">
        <f>'[1]HISTORIQUE DES INDICES ELE'!$Z$135</f>
        <v>20.404773254045679</v>
      </c>
      <c r="Y27" s="34">
        <f>'[1]HISTORIQUE DES INDICES ELE'!$AA$135</f>
        <v>24.568100787457073</v>
      </c>
      <c r="Z27" s="34">
        <f>'[2]HISTORIQUE DES INDICES ELE'!$AB$135</f>
        <v>24.568100787457073</v>
      </c>
      <c r="AA27" s="34">
        <f>'[3]HISTORIQUE DES INDICES ELE'!$AC$135</f>
        <v>33.368380501676207</v>
      </c>
      <c r="AB27" s="34">
        <f>'[5]HISTORIQUE DES INDICES ELE'!$AD$133</f>
        <v>25.496330494497965</v>
      </c>
      <c r="AC27" s="34">
        <f>'[5]INDICES BRANCHES SOUS BRANCHES'!$AH$47</f>
        <v>22.233185737738282</v>
      </c>
      <c r="AD27" s="64">
        <f>'[6]HISTORIQUE DES INDICES ELE'!$AF$135</f>
        <v>32.829984347063842</v>
      </c>
      <c r="AE27" s="64">
        <f>[7]PUBLICATION!$AF$25</f>
        <v>43.015138722466823</v>
      </c>
    </row>
    <row r="28" spans="1:31" ht="48" customHeight="1" x14ac:dyDescent="0.3">
      <c r="A28" s="10" t="s">
        <v>13</v>
      </c>
      <c r="B28" s="50">
        <f>B27</f>
        <v>5.9283168819244256</v>
      </c>
      <c r="C28" s="50">
        <f t="shared" ref="C28:Y28" si="17">C27</f>
        <v>84.00819851083719</v>
      </c>
      <c r="D28" s="50">
        <f t="shared" si="17"/>
        <v>86.047121630909643</v>
      </c>
      <c r="E28" s="50">
        <f t="shared" si="17"/>
        <v>136.21686975168234</v>
      </c>
      <c r="F28" s="50">
        <f t="shared" si="17"/>
        <v>93.727810106570843</v>
      </c>
      <c r="G28" s="50">
        <f t="shared" si="17"/>
        <v>33.895275536830901</v>
      </c>
      <c r="H28" s="50">
        <f t="shared" si="17"/>
        <v>40.854229911389751</v>
      </c>
      <c r="I28" s="50">
        <f t="shared" si="17"/>
        <v>39.18229352536369</v>
      </c>
      <c r="J28" s="50">
        <f t="shared" si="17"/>
        <v>28.240396573752403</v>
      </c>
      <c r="K28" s="50">
        <f t="shared" si="17"/>
        <v>22.258648801762813</v>
      </c>
      <c r="L28" s="50">
        <f t="shared" si="17"/>
        <v>19.350827763203082</v>
      </c>
      <c r="M28" s="50">
        <f t="shared" si="17"/>
        <v>19.350827763203082</v>
      </c>
      <c r="N28" s="50">
        <f t="shared" si="17"/>
        <v>47.122652799645188</v>
      </c>
      <c r="O28" s="50">
        <f t="shared" si="17"/>
        <v>14.527146554146345</v>
      </c>
      <c r="P28" s="50">
        <f t="shared" si="17"/>
        <v>17.446790238391834</v>
      </c>
      <c r="Q28" s="50">
        <f t="shared" si="17"/>
        <v>17.446790238391834</v>
      </c>
      <c r="R28" s="50">
        <f t="shared" si="17"/>
        <v>17.56169458135199</v>
      </c>
      <c r="S28" s="50">
        <f t="shared" si="17"/>
        <v>12.786006261572727</v>
      </c>
      <c r="T28" s="50">
        <f t="shared" si="17"/>
        <v>20.404773254045679</v>
      </c>
      <c r="U28" s="50">
        <f t="shared" si="17"/>
        <v>20.299864394127706</v>
      </c>
      <c r="V28" s="50">
        <f t="shared" si="17"/>
        <v>19.413102828104389</v>
      </c>
      <c r="W28" s="50">
        <f t="shared" si="17"/>
        <v>22.043857624864096</v>
      </c>
      <c r="X28" s="50">
        <f t="shared" si="17"/>
        <v>20.404773254045679</v>
      </c>
      <c r="Y28" s="50">
        <f t="shared" si="17"/>
        <v>24.568100787457073</v>
      </c>
      <c r="Z28" s="50">
        <f t="shared" ref="Z28:AA28" si="18">Z27</f>
        <v>24.568100787457073</v>
      </c>
      <c r="AA28" s="50">
        <f t="shared" si="18"/>
        <v>33.368380501676207</v>
      </c>
      <c r="AB28" s="50">
        <f t="shared" ref="AB28:AE28" si="19">AB27</f>
        <v>25.496330494497965</v>
      </c>
      <c r="AC28" s="50">
        <f t="shared" si="19"/>
        <v>22.233185737738282</v>
      </c>
      <c r="AD28" s="50">
        <f t="shared" si="19"/>
        <v>32.829984347063842</v>
      </c>
      <c r="AE28" s="50">
        <f t="shared" si="19"/>
        <v>43.015138722466823</v>
      </c>
    </row>
    <row r="29" spans="1:31" ht="35.25" customHeight="1" x14ac:dyDescent="0.25">
      <c r="A29" s="15" t="s">
        <v>44</v>
      </c>
      <c r="B29" s="38">
        <v>39.788496466410137</v>
      </c>
      <c r="C29" s="38">
        <v>96.31174461058761</v>
      </c>
      <c r="D29" s="38">
        <v>76.656934922764762</v>
      </c>
      <c r="E29" s="38">
        <v>106.67295592621001</v>
      </c>
      <c r="F29" s="38">
        <v>120.35836454043766</v>
      </c>
      <c r="G29" s="38">
        <v>79.710742791789428</v>
      </c>
      <c r="H29" s="38">
        <v>138.98746101145804</v>
      </c>
      <c r="I29" s="38">
        <v>170.75730770800973</v>
      </c>
      <c r="J29" s="38">
        <v>162.73561761842231</v>
      </c>
      <c r="K29" s="38">
        <v>143.77655099067175</v>
      </c>
      <c r="L29" s="38">
        <v>135.6182505277246</v>
      </c>
      <c r="M29" s="38">
        <v>112.36169587767661</v>
      </c>
      <c r="N29" s="42">
        <v>120.61166303149912</v>
      </c>
      <c r="O29" s="42">
        <v>123.7696292921116</v>
      </c>
      <c r="P29" s="42">
        <v>122.24046705010969</v>
      </c>
      <c r="Q29" s="42">
        <v>47.425262620292152</v>
      </c>
      <c r="R29" s="42">
        <v>36.362205233348071</v>
      </c>
      <c r="S29" s="42">
        <v>35.356612554007036</v>
      </c>
      <c r="T29" s="42">
        <v>25.88858407140313</v>
      </c>
      <c r="U29" s="42">
        <v>53.139248347835967</v>
      </c>
      <c r="V29" s="42">
        <v>15.282316724855988</v>
      </c>
      <c r="W29" s="42">
        <v>28.798608344273397</v>
      </c>
      <c r="X29" s="42">
        <f>'[1]HISTORIQUE DES INDICES ELE'!$Z$139</f>
        <v>25.88858407140313</v>
      </c>
      <c r="Y29" s="42">
        <f>'[1]HISTORIQUE DES INDICES ELE'!$AA$139</f>
        <v>42.00592770521969</v>
      </c>
      <c r="Z29" s="42">
        <f>'[2]HISTORIQUE DES INDICES ELE'!$AB$139</f>
        <v>13.545397072470875</v>
      </c>
      <c r="AA29" s="42">
        <f>'[3]HISTORIQUE DES INDICES ELE'!$AC$139</f>
        <v>0</v>
      </c>
      <c r="AB29" s="42">
        <f>'[4]HISTORIQUE DES INDICES ELE'!$AD$139</f>
        <v>0</v>
      </c>
      <c r="AC29" s="42">
        <f>'[5]INDICES BRANCHES SOUS BRANCHES'!$AH$49</f>
        <v>0</v>
      </c>
      <c r="AD29" s="42">
        <f>'[6]HISTORIQUE DES INDICES ELE'!$AF$139</f>
        <v>0</v>
      </c>
      <c r="AE29" s="42">
        <f>[7]PUBLICATION!$AF$26</f>
        <v>0</v>
      </c>
    </row>
    <row r="30" spans="1:31" ht="33" customHeight="1" x14ac:dyDescent="0.25">
      <c r="A30" s="15" t="s">
        <v>45</v>
      </c>
      <c r="B30" s="38">
        <v>2.583297144932208</v>
      </c>
      <c r="C30" s="38">
        <v>96.586677134390627</v>
      </c>
      <c r="D30" s="38">
        <v>139.99555941533168</v>
      </c>
      <c r="E30" s="38">
        <v>90.064228956582639</v>
      </c>
      <c r="F30" s="38">
        <v>53.55556411597987</v>
      </c>
      <c r="G30" s="38">
        <v>63.629129353065736</v>
      </c>
      <c r="H30" s="38">
        <v>21.836570462435436</v>
      </c>
      <c r="I30" s="38">
        <v>56.077639271505419</v>
      </c>
      <c r="J30" s="38">
        <v>80.886775284519359</v>
      </c>
      <c r="K30" s="38">
        <v>53.425381424373022</v>
      </c>
      <c r="L30" s="38">
        <v>55.245382589550488</v>
      </c>
      <c r="M30" s="38">
        <v>60.086743723953155</v>
      </c>
      <c r="N30" s="42">
        <v>52.295988234540424</v>
      </c>
      <c r="O30" s="42">
        <v>39.135602872101309</v>
      </c>
      <c r="P30" s="42">
        <v>32.872730646798182</v>
      </c>
      <c r="Q30" s="42">
        <v>42.520441863716449</v>
      </c>
      <c r="R30" s="42">
        <v>99.177105604900689</v>
      </c>
      <c r="S30" s="42">
        <v>46.421369178260335</v>
      </c>
      <c r="T30" s="42">
        <v>78.054051927859035</v>
      </c>
      <c r="U30" s="42">
        <v>152.28102297194511</v>
      </c>
      <c r="V30" s="42">
        <v>191.34706769367065</v>
      </c>
      <c r="W30" s="42">
        <v>137.41998779976996</v>
      </c>
      <c r="X30" s="42">
        <f>'[1]HISTORIQUE DES INDICES ELE'!$Z$145</f>
        <v>78.054051927859035</v>
      </c>
      <c r="Y30" s="42">
        <f>'[1]HISTORIQUE DES INDICES ELE'!$AA$145</f>
        <v>156.1839518468237</v>
      </c>
      <c r="Z30" s="42">
        <f>'[2]HISTORIQUE DES INDICES ELE'!$AB$145</f>
        <v>213.87568698856444</v>
      </c>
      <c r="AA30" s="42">
        <f>'[3]HISTORIQUE DES INDICES ELE'!$AD$145</f>
        <v>187.69134434985642</v>
      </c>
      <c r="AB30" s="42">
        <f>'[4]HISTORIQUE DES INDICES ELE'!$AD$145</f>
        <v>132.65466273812851</v>
      </c>
      <c r="AC30" s="37">
        <f>'[5]INDICES BRANCHES SOUS BRANCHES'!$AH$50</f>
        <v>118.45856587830497</v>
      </c>
      <c r="AD30" s="42">
        <f>'[6]HISTORIQUE DES INDICES ELE'!$AF$145</f>
        <v>187.00456766749559</v>
      </c>
      <c r="AE30" s="42">
        <f>[7]PUBLICATION!$AF$27</f>
        <v>142.7824558639112</v>
      </c>
    </row>
    <row r="31" spans="1:31" ht="51.75" customHeight="1" x14ac:dyDescent="0.3">
      <c r="A31" s="10" t="s">
        <v>14</v>
      </c>
      <c r="B31" s="50">
        <f>+SUM(B29:B30)</f>
        <v>42.371793611342348</v>
      </c>
      <c r="C31" s="49">
        <f>+SUMPRODUCT($B$29:$B$30,C29:C30)/(SUM($B$29:$B$30))</f>
        <v>96.328506525608333</v>
      </c>
      <c r="D31" s="49">
        <f t="shared" ref="D31:Y31" si="20">+SUMPRODUCT($B$29:$B$30,D29:D30)/(SUM($B$29:$B$30))</f>
        <v>80.518524765206109</v>
      </c>
      <c r="E31" s="49">
        <f t="shared" si="20"/>
        <v>105.66036539593536</v>
      </c>
      <c r="F31" s="49">
        <f t="shared" si="20"/>
        <v>116.28557297553721</v>
      </c>
      <c r="G31" s="49">
        <f t="shared" si="20"/>
        <v>78.730288991244208</v>
      </c>
      <c r="H31" s="49">
        <f t="shared" si="20"/>
        <v>131.84507841945597</v>
      </c>
      <c r="I31" s="49">
        <f t="shared" si="20"/>
        <v>163.76558904792233</v>
      </c>
      <c r="J31" s="49">
        <f t="shared" si="20"/>
        <v>157.7455083335376</v>
      </c>
      <c r="K31" s="49">
        <f t="shared" si="20"/>
        <v>138.26807711007996</v>
      </c>
      <c r="L31" s="49">
        <f t="shared" si="20"/>
        <v>130.71812753129993</v>
      </c>
      <c r="M31" s="49">
        <f t="shared" si="20"/>
        <v>109.17462912546735</v>
      </c>
      <c r="N31" s="49">
        <f t="shared" si="20"/>
        <v>116.44663548331764</v>
      </c>
      <c r="O31" s="49">
        <f t="shared" si="20"/>
        <v>118.60971463708495</v>
      </c>
      <c r="P31" s="49">
        <f t="shared" si="20"/>
        <v>116.7919505106085</v>
      </c>
      <c r="Q31" s="49">
        <f t="shared" si="20"/>
        <v>47.126228560674846</v>
      </c>
      <c r="R31" s="49">
        <f t="shared" si="20"/>
        <v>40.191864989492906</v>
      </c>
      <c r="S31" s="49">
        <f t="shared" si="20"/>
        <v>36.031201750277255</v>
      </c>
      <c r="T31" s="49">
        <f t="shared" si="20"/>
        <v>29.06897585310864</v>
      </c>
      <c r="U31" s="49">
        <f t="shared" si="20"/>
        <v>59.183662367199439</v>
      </c>
      <c r="V31" s="49">
        <f t="shared" si="20"/>
        <v>26.016522896840836</v>
      </c>
      <c r="W31" s="49">
        <f t="shared" si="20"/>
        <v>35.420969011839496</v>
      </c>
      <c r="X31" s="49">
        <f t="shared" si="20"/>
        <v>29.06897585310864</v>
      </c>
      <c r="Y31" s="49">
        <f t="shared" si="20"/>
        <v>48.967062428108804</v>
      </c>
      <c r="Z31" s="49">
        <f t="shared" ref="Z31:AA31" si="21">+SUMPRODUCT($B$29:$B$30,Z29:Z30)/(SUM($B$29:$B$30))</f>
        <v>25.759009522550283</v>
      </c>
      <c r="AA31" s="49">
        <f t="shared" si="21"/>
        <v>11.443049082011976</v>
      </c>
      <c r="AB31" s="49">
        <f t="shared" ref="AB31:AE31" si="22">+SUMPRODUCT($B$29:$B$30,AB29:AB30)/(SUM($B$29:$B$30))</f>
        <v>8.0876069268311515</v>
      </c>
      <c r="AC31" s="49">
        <f t="shared" si="22"/>
        <v>7.2221081277114845</v>
      </c>
      <c r="AD31" s="49">
        <f t="shared" si="22"/>
        <v>11.401178108622881</v>
      </c>
      <c r="AE31" s="49">
        <f t="shared" si="22"/>
        <v>8.7050719155989373</v>
      </c>
    </row>
    <row r="32" spans="1:31" ht="22.5" customHeight="1" x14ac:dyDescent="0.3">
      <c r="A32" s="10" t="s">
        <v>17</v>
      </c>
      <c r="B32" s="40">
        <v>10000</v>
      </c>
      <c r="C32" s="40">
        <f t="shared" ref="C32:J32" si="23">((C7*$B$7)+(C10*$B$10)+(C14*$B$14)+(C18*$B$18)+(C19*$B$19)+(C22*$B$22)+(C25*$B$25)+(C26*$B$26)+(C28*$B$28)+(C31*$B$31))/$B$32</f>
        <v>75.405661852115685</v>
      </c>
      <c r="D32" s="40">
        <f t="shared" si="23"/>
        <v>89.482826901849094</v>
      </c>
      <c r="E32" s="40">
        <f t="shared" si="23"/>
        <v>100.16416585211263</v>
      </c>
      <c r="F32" s="40">
        <f t="shared" si="23"/>
        <v>110.31513403204735</v>
      </c>
      <c r="G32" s="40">
        <f t="shared" si="23"/>
        <v>87.212320173512211</v>
      </c>
      <c r="H32" s="40">
        <f t="shared" si="23"/>
        <v>106.39805223395885</v>
      </c>
      <c r="I32" s="40">
        <f t="shared" si="23"/>
        <v>110.13944846290187</v>
      </c>
      <c r="J32" s="40">
        <f t="shared" si="23"/>
        <v>102.61863570630908</v>
      </c>
      <c r="K32" s="40">
        <v>98.934660300017953</v>
      </c>
      <c r="L32" s="40">
        <v>120.13012358405165</v>
      </c>
      <c r="M32" s="40">
        <v>113.23416373753366</v>
      </c>
      <c r="N32" s="40">
        <v>135.51310025851265</v>
      </c>
      <c r="O32" s="40">
        <v>117.53508732966959</v>
      </c>
      <c r="P32" s="40">
        <v>104.61048136040289</v>
      </c>
      <c r="Q32" s="40">
        <v>150.2811858742528</v>
      </c>
      <c r="R32" s="40">
        <v>171.2592640992105</v>
      </c>
      <c r="S32" s="40">
        <v>118.91717153695195</v>
      </c>
      <c r="T32" s="40">
        <v>160.35726234473049</v>
      </c>
      <c r="U32" s="40">
        <v>160.05659273770431</v>
      </c>
      <c r="V32" s="40">
        <f t="shared" ref="V32:AC32" si="24">((V7*$B$7)+(V10*$B$10)+(V14*$B$14)+(V18*$B$18)+(V19*$B$19)+(V22*$B$22)+(V25*$B$25)+(V26*$B$26)+(V28*$B$28)+(V31*$B$31))/$B$32</f>
        <v>179.66614391810592</v>
      </c>
      <c r="W32" s="40">
        <f t="shared" si="24"/>
        <v>147.96205656403825</v>
      </c>
      <c r="X32" s="40">
        <f t="shared" si="24"/>
        <v>177.38731207252042</v>
      </c>
      <c r="Y32" s="40">
        <f t="shared" si="24"/>
        <v>200.10043173171152</v>
      </c>
      <c r="Z32" s="40">
        <f t="shared" si="24"/>
        <v>211.83589669921201</v>
      </c>
      <c r="AA32" s="40">
        <f t="shared" si="24"/>
        <v>227.73035991826859</v>
      </c>
      <c r="AB32" s="40">
        <f t="shared" si="24"/>
        <v>270.04562550404535</v>
      </c>
      <c r="AC32" s="40">
        <f t="shared" si="24"/>
        <v>263.50955759196796</v>
      </c>
      <c r="AD32" s="51">
        <f>'[6]HISTORIQUE DES INDICES ELE'!$AF$148</f>
        <v>271.45055670963393</v>
      </c>
      <c r="AE32" s="40">
        <f>[7]PUBLICATION!$AF$30</f>
        <v>213.78282813588356</v>
      </c>
    </row>
    <row r="33" spans="3:29" x14ac:dyDescent="0.25">
      <c r="V33" s="4"/>
      <c r="W33" s="4"/>
      <c r="X33" s="4"/>
      <c r="Y33" s="4"/>
      <c r="Z33" s="4"/>
      <c r="AA33" s="4"/>
      <c r="AB33" s="4"/>
      <c r="AC33" s="4"/>
    </row>
    <row r="34" spans="3:29" x14ac:dyDescent="0.25"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6" spans="3:29" x14ac:dyDescent="0.25"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8" spans="3:29" x14ac:dyDescent="0.25"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</sheetData>
  <mergeCells count="8">
    <mergeCell ref="AE2:AH2"/>
    <mergeCell ref="AA2:AD2"/>
    <mergeCell ref="W2:Z2"/>
    <mergeCell ref="C2:F2"/>
    <mergeCell ref="G2:J2"/>
    <mergeCell ref="K2:N2"/>
    <mergeCell ref="O2:R2"/>
    <mergeCell ref="S2:V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15"/>
  <sheetViews>
    <sheetView topLeftCell="T7" workbookViewId="0">
      <selection activeCell="AE3" sqref="AE3"/>
    </sheetView>
  </sheetViews>
  <sheetFormatPr baseColWidth="10" defaultColWidth="8.7109375" defaultRowHeight="15" x14ac:dyDescent="0.25"/>
  <cols>
    <col min="1" max="1" width="45.7109375" customWidth="1"/>
    <col min="2" max="2" width="10.7109375" customWidth="1"/>
    <col min="3" max="6" width="9.140625" customWidth="1"/>
    <col min="7" max="7" width="9.28515625" customWidth="1"/>
    <col min="8" max="8" width="8.7109375" customWidth="1"/>
    <col min="9" max="9" width="8.28515625" customWidth="1"/>
    <col min="10" max="10" width="8" customWidth="1"/>
    <col min="11" max="11" width="8.5703125" customWidth="1"/>
    <col min="12" max="12" width="9.42578125" customWidth="1"/>
    <col min="13" max="13" width="9.140625" customWidth="1"/>
    <col min="14" max="14" width="9.7109375" customWidth="1"/>
    <col min="15" max="15" width="8.7109375" customWidth="1"/>
    <col min="16" max="16" width="8.5703125" customWidth="1"/>
    <col min="17" max="17" width="9.28515625" customWidth="1"/>
    <col min="18" max="18" width="8.7109375" customWidth="1"/>
    <col min="19" max="19" width="8.85546875" customWidth="1"/>
    <col min="20" max="21" width="8.42578125" customWidth="1"/>
    <col min="22" max="22" width="8.140625" customWidth="1"/>
    <col min="23" max="23" width="8.28515625" customWidth="1"/>
  </cols>
  <sheetData>
    <row r="2" spans="1:31" ht="19.5" customHeight="1" x14ac:dyDescent="0.3">
      <c r="A2" s="8" t="s">
        <v>26</v>
      </c>
      <c r="B2" s="9"/>
      <c r="C2" s="7" t="s">
        <v>15</v>
      </c>
      <c r="D2" s="7" t="s">
        <v>18</v>
      </c>
      <c r="E2" s="7" t="s">
        <v>19</v>
      </c>
      <c r="F2" s="7" t="s">
        <v>20</v>
      </c>
      <c r="G2" s="7" t="s">
        <v>21</v>
      </c>
      <c r="H2" s="7" t="s">
        <v>22</v>
      </c>
      <c r="I2" s="7" t="s">
        <v>23</v>
      </c>
      <c r="J2" s="7" t="s">
        <v>24</v>
      </c>
      <c r="K2" s="7" t="s">
        <v>25</v>
      </c>
      <c r="L2" s="7" t="s">
        <v>27</v>
      </c>
      <c r="M2" s="7" t="s">
        <v>28</v>
      </c>
      <c r="N2" s="7" t="s">
        <v>47</v>
      </c>
      <c r="O2" s="7" t="s">
        <v>49</v>
      </c>
      <c r="P2" s="7" t="s">
        <v>50</v>
      </c>
      <c r="Q2" s="7" t="s">
        <v>51</v>
      </c>
      <c r="R2" s="7" t="s">
        <v>52</v>
      </c>
      <c r="S2" s="11" t="s">
        <v>80</v>
      </c>
      <c r="T2" s="11" t="s">
        <v>81</v>
      </c>
      <c r="U2" s="11" t="s">
        <v>82</v>
      </c>
      <c r="V2" s="11" t="s">
        <v>83</v>
      </c>
      <c r="W2" s="11" t="s">
        <v>86</v>
      </c>
      <c r="X2" s="11" t="s">
        <v>89</v>
      </c>
      <c r="Y2" s="11" t="s">
        <v>92</v>
      </c>
      <c r="Z2" s="11" t="s">
        <v>95</v>
      </c>
      <c r="AA2" s="11" t="s">
        <v>97</v>
      </c>
      <c r="AB2" s="11" t="s">
        <v>98</v>
      </c>
      <c r="AC2" s="11" t="s">
        <v>101</v>
      </c>
      <c r="AD2" s="11" t="s">
        <v>102</v>
      </c>
      <c r="AE2" s="11" t="s">
        <v>104</v>
      </c>
    </row>
    <row r="3" spans="1:31" ht="21" customHeight="1" x14ac:dyDescent="0.3">
      <c r="A3" s="35" t="s">
        <v>5</v>
      </c>
      <c r="B3" s="3">
        <f>'Annexe 1'!B7</f>
        <v>1302.8727758367779</v>
      </c>
      <c r="C3" s="3">
        <f>'Annexe 1'!C7</f>
        <v>46.216424014663872</v>
      </c>
      <c r="D3" s="3">
        <f>'Annexe 1'!D7</f>
        <v>59.427913071108023</v>
      </c>
      <c r="E3" s="3">
        <f>'Annexe 1'!E7</f>
        <v>57.475342308571022</v>
      </c>
      <c r="F3" s="3">
        <f>'Annexe 1'!F7</f>
        <v>48.599557949033617</v>
      </c>
      <c r="G3" s="3">
        <f>'Annexe 1'!G7</f>
        <v>41.361181577637339</v>
      </c>
      <c r="H3" s="3">
        <f>'Annexe 1'!H7</f>
        <v>130.69051447421197</v>
      </c>
      <c r="I3" s="3">
        <f>'Annexe 1'!I7</f>
        <v>105.47853820522026</v>
      </c>
      <c r="J3" s="3">
        <f>'Annexe 1'!J7</f>
        <v>101.45801339151505</v>
      </c>
      <c r="K3" s="3">
        <f>'Annexe 1'!K7</f>
        <v>101.88199569263654</v>
      </c>
      <c r="L3" s="3">
        <f>'Annexe 1'!L7</f>
        <v>109.35821924246984</v>
      </c>
      <c r="M3" s="3">
        <f>'Annexe 1'!M7</f>
        <v>50.239743086758814</v>
      </c>
      <c r="N3" s="3">
        <f>'Annexe 1'!N7</f>
        <v>122.91440087637599</v>
      </c>
      <c r="O3" s="3">
        <f>'Annexe 1'!O7</f>
        <v>52.679228122252994</v>
      </c>
      <c r="P3" s="3">
        <f>'Annexe 1'!P7</f>
        <v>87.237836594950437</v>
      </c>
      <c r="Q3" s="3">
        <f>'Annexe 1'!Q7</f>
        <v>40.39400760057152</v>
      </c>
      <c r="R3" s="3">
        <f>'Annexe 1'!R7</f>
        <v>43.234915076630251</v>
      </c>
      <c r="S3" s="3">
        <f>'Annexe 1'!S7</f>
        <v>42.997953546589677</v>
      </c>
      <c r="T3" s="3">
        <f>'Annexe 1'!T7</f>
        <v>49.091809151406672</v>
      </c>
      <c r="U3" s="3">
        <f>'Annexe 1'!U7</f>
        <v>52.477933165408217</v>
      </c>
      <c r="V3" s="3">
        <f>'Annexe 1'!V7</f>
        <v>54.08626242972511</v>
      </c>
      <c r="W3" s="3">
        <f>'Annexe 1'!W7</f>
        <v>51.172210529168694</v>
      </c>
      <c r="X3" s="3">
        <f>'Annexe 1'!X7</f>
        <v>50.843425273294898</v>
      </c>
      <c r="Y3" s="3">
        <f>'Annexe 1'!Y7</f>
        <v>51.360633414481839</v>
      </c>
      <c r="Z3" s="3">
        <f>'Annexe 1'!Z7</f>
        <v>63.809490163321541</v>
      </c>
      <c r="AA3" s="3">
        <f>'Annexe 1'!AA7</f>
        <v>41.936368193364672</v>
      </c>
      <c r="AB3" s="3">
        <f>'Annexe 1'!AB7</f>
        <v>40.562984649875851</v>
      </c>
      <c r="AC3" s="3">
        <f>'Annexe 1'!AC7</f>
        <v>62.383359269681357</v>
      </c>
      <c r="AD3" s="3">
        <f>'Annexe 1'!AD7</f>
        <v>62.606238636200615</v>
      </c>
      <c r="AE3" s="3">
        <f>'Annexe 1'!AE7</f>
        <v>64.227877860716148</v>
      </c>
    </row>
    <row r="4" spans="1:31" ht="19.5" customHeight="1" x14ac:dyDescent="0.3">
      <c r="A4" s="54" t="s">
        <v>91</v>
      </c>
      <c r="B4" s="1">
        <f>'Annexe 1'!B10</f>
        <v>134.81136220853764</v>
      </c>
      <c r="C4" s="1">
        <f>'Annexe 1'!C10</f>
        <v>87.693806896075728</v>
      </c>
      <c r="D4" s="1">
        <f>'Annexe 1'!D10</f>
        <v>95.017953813860913</v>
      </c>
      <c r="E4" s="1">
        <f>'Annexe 1'!E10</f>
        <v>97.933767998203109</v>
      </c>
      <c r="F4" s="1">
        <f>'Annexe 1'!F10</f>
        <v>105.77417461937534</v>
      </c>
      <c r="G4" s="1">
        <f>'Annexe 1'!G10</f>
        <v>105.78938964909503</v>
      </c>
      <c r="H4" s="1">
        <f>'Annexe 1'!H10</f>
        <v>103.62389547799157</v>
      </c>
      <c r="I4" s="1">
        <f>'Annexe 1'!I10</f>
        <v>109.98445323831336</v>
      </c>
      <c r="J4" s="1">
        <f>'Annexe 1'!J10</f>
        <v>131.89179351437886</v>
      </c>
      <c r="K4" s="1">
        <f>'Annexe 1'!K10</f>
        <v>98.043637831155536</v>
      </c>
      <c r="L4" s="1">
        <f>'Annexe 1'!L10</f>
        <v>38.641727001844565</v>
      </c>
      <c r="M4" s="1">
        <f>'Annexe 1'!M10</f>
        <v>48.897409645346023</v>
      </c>
      <c r="N4" s="1">
        <f>'Annexe 1'!N10</f>
        <v>109.43441513820552</v>
      </c>
      <c r="O4" s="1">
        <f>'Annexe 1'!O10</f>
        <v>109.47059246703579</v>
      </c>
      <c r="P4" s="1">
        <f>'Annexe 1'!P10</f>
        <v>123.77966724944541</v>
      </c>
      <c r="Q4" s="1">
        <f>'Annexe 1'!Q10</f>
        <v>146.82400760842893</v>
      </c>
      <c r="R4" s="1">
        <f>'Annexe 1'!R10</f>
        <v>200.42098500964516</v>
      </c>
      <c r="S4" s="1">
        <f>'Annexe 1'!S10</f>
        <v>166.77865037121055</v>
      </c>
      <c r="T4" s="1">
        <f>'Annexe 1'!T10</f>
        <v>179.72109693120547</v>
      </c>
      <c r="U4" s="1">
        <f>'Annexe 1'!U10</f>
        <v>256.47837812035033</v>
      </c>
      <c r="V4" s="1">
        <f>'Annexe 1'!V10</f>
        <v>262.22716862451711</v>
      </c>
      <c r="W4" s="1">
        <f>'Annexe 1'!W10</f>
        <v>231.20080910180974</v>
      </c>
      <c r="X4" s="1">
        <f>'Annexe 1'!X10</f>
        <v>179.72109693120547</v>
      </c>
      <c r="Y4" s="1">
        <f>'Annexe 1'!Y10</f>
        <v>332.95880973356122</v>
      </c>
      <c r="Z4" s="1">
        <f>'Annexe 1'!Z10</f>
        <v>446.870290601031</v>
      </c>
      <c r="AA4" s="1">
        <f>'Annexe 1'!AA10</f>
        <v>263.40527731005238</v>
      </c>
      <c r="AB4" s="1">
        <f>'Annexe 1'!AB10</f>
        <v>316.56540952864293</v>
      </c>
      <c r="AC4" s="1">
        <f>'Annexe 1'!AC10</f>
        <v>394.67630606371927</v>
      </c>
      <c r="AD4" s="1">
        <f>'Annexe 1'!AD10</f>
        <v>471.36796217904214</v>
      </c>
      <c r="AE4" s="1">
        <f>'Annexe 1'!AE10</f>
        <v>325.34427570205219</v>
      </c>
    </row>
    <row r="5" spans="1:31" ht="21" customHeight="1" x14ac:dyDescent="0.3">
      <c r="A5" s="35" t="s">
        <v>7</v>
      </c>
      <c r="B5" s="3">
        <f>'Annexe 1'!B14</f>
        <v>2651.4195170779522</v>
      </c>
      <c r="C5" s="3">
        <f>'Annexe 1'!C14</f>
        <v>93.69345752326285</v>
      </c>
      <c r="D5" s="3">
        <f>'Annexe 1'!D14</f>
        <v>97.191734565053906</v>
      </c>
      <c r="E5" s="3">
        <f>'Annexe 1'!E14</f>
        <v>109.52985133201307</v>
      </c>
      <c r="F5" s="3">
        <f>'Annexe 1'!F14</f>
        <v>102.96801435328877</v>
      </c>
      <c r="G5" s="3">
        <f>'Annexe 1'!G14</f>
        <v>111.97216894514297</v>
      </c>
      <c r="H5" s="3">
        <f>'Annexe 1'!H14</f>
        <v>115.6738711128875</v>
      </c>
      <c r="I5" s="3">
        <f>'Annexe 1'!I14</f>
        <v>119.00338777355458</v>
      </c>
      <c r="J5" s="3">
        <f>'Annexe 1'!J14</f>
        <v>96.335883877613313</v>
      </c>
      <c r="K5" s="3">
        <f>'Annexe 1'!K14</f>
        <v>115.74169691822426</v>
      </c>
      <c r="L5" s="3">
        <f>'Annexe 1'!L14</f>
        <v>100.31715331871661</v>
      </c>
      <c r="M5" s="3">
        <f>'Annexe 1'!M14</f>
        <v>101.44014525699858</v>
      </c>
      <c r="N5" s="3">
        <f>'Annexe 1'!N14</f>
        <v>114.19652680545958</v>
      </c>
      <c r="O5" s="3">
        <f>'Annexe 1'!O14</f>
        <v>202.11227712574558</v>
      </c>
      <c r="P5" s="3">
        <f>'Annexe 1'!P14</f>
        <v>102.34993741745053</v>
      </c>
      <c r="Q5" s="3">
        <f>'Annexe 1'!Q14</f>
        <v>163.16648887614676</v>
      </c>
      <c r="R5" s="3">
        <f>'Annexe 1'!R14</f>
        <v>174.29883611312681</v>
      </c>
      <c r="S5" s="3">
        <f>'Annexe 1'!S14</f>
        <v>147.79103603962594</v>
      </c>
      <c r="T5" s="3">
        <f>'Annexe 1'!T14</f>
        <v>232.02478096401555</v>
      </c>
      <c r="U5" s="3">
        <f>'Annexe 1'!U14</f>
        <v>229.04200502143726</v>
      </c>
      <c r="V5" s="3">
        <f>'Annexe 1'!V14</f>
        <v>183.96406749731025</v>
      </c>
      <c r="W5" s="3">
        <f>'Annexe 1'!W14</f>
        <v>220.42744430814523</v>
      </c>
      <c r="X5" s="3">
        <f>'Annexe 1'!X14</f>
        <v>232.02478096401555</v>
      </c>
      <c r="Y5" s="3">
        <f>'Annexe 1'!Y14</f>
        <v>227.10829081483564</v>
      </c>
      <c r="Z5" s="3">
        <f>'Annexe 1'!Z14</f>
        <v>232.18045160309177</v>
      </c>
      <c r="AA5" s="3">
        <f>'Annexe 1'!AA14</f>
        <v>311.40425232079838</v>
      </c>
      <c r="AB5" s="3">
        <f>'Annexe 1'!AB14</f>
        <v>297.35452137185837</v>
      </c>
      <c r="AC5" s="3">
        <f>'Annexe 1'!AC14</f>
        <v>318.70342446279767</v>
      </c>
      <c r="AD5" s="3">
        <f>'Annexe 1'!AD14</f>
        <v>210.01502884355483</v>
      </c>
      <c r="AE5" s="3">
        <f>'Annexe 1'!AE14</f>
        <v>271.54888563726439</v>
      </c>
    </row>
    <row r="6" spans="1:31" ht="17.25" customHeight="1" x14ac:dyDescent="0.3">
      <c r="A6" s="54" t="s">
        <v>90</v>
      </c>
      <c r="B6" s="1">
        <f>'Annexe 1'!B18</f>
        <v>5629.1536985935336</v>
      </c>
      <c r="C6" s="1">
        <f>'Annexe 1'!C18</f>
        <v>72.667248592813991</v>
      </c>
      <c r="D6" s="1">
        <f>'Annexe 1'!D18</f>
        <v>92.301571426301749</v>
      </c>
      <c r="E6" s="1">
        <f>'Annexe 1'!E18</f>
        <v>105.47127565022488</v>
      </c>
      <c r="F6" s="1">
        <f>'Annexe 1'!F18</f>
        <v>127.38078922524915</v>
      </c>
      <c r="G6" s="1">
        <f>'Annexe 1'!G18</f>
        <v>84.612100500796473</v>
      </c>
      <c r="H6" s="1">
        <f>'Annexe 1'!H18</f>
        <v>96.509803739198048</v>
      </c>
      <c r="I6" s="1">
        <f>'Annexe 1'!I18</f>
        <v>106.58758686414866</v>
      </c>
      <c r="J6" s="1">
        <f>'Annexe 1'!J18</f>
        <v>104.86815052652943</v>
      </c>
      <c r="K6" s="1">
        <f>'Annexe 1'!K18</f>
        <v>90.053908538178902</v>
      </c>
      <c r="L6" s="1">
        <f>'Annexe 1'!L18</f>
        <v>134.74613519754612</v>
      </c>
      <c r="M6" s="1">
        <f>'Annexe 1'!M18</f>
        <v>135.81463901622658</v>
      </c>
      <c r="N6" s="1">
        <f>'Annexe 1'!N18</f>
        <v>150.65092371957243</v>
      </c>
      <c r="O6" s="1">
        <f>'Annexe 1'!O18</f>
        <v>93.489005184700972</v>
      </c>
      <c r="P6" s="1">
        <f>'Annexe 1'!P18</f>
        <v>109.54550106617276</v>
      </c>
      <c r="Q6" s="1">
        <f>'Annexe 1'!Q18</f>
        <v>172.49716391145685</v>
      </c>
      <c r="R6" s="1">
        <f>'Annexe 1'!R18</f>
        <v>202.32611258122469</v>
      </c>
      <c r="S6" s="1">
        <f>'Annexe 1'!S18</f>
        <v>123.08432487045609</v>
      </c>
      <c r="T6" s="1">
        <f>'Annexe 1'!T18</f>
        <v>155.13549873173147</v>
      </c>
      <c r="U6" s="1">
        <f>'Annexe 1'!U18</f>
        <v>153.25168607629928</v>
      </c>
      <c r="V6" s="1">
        <f>'Annexe 1'!V18</f>
        <v>208.62199044242334</v>
      </c>
      <c r="W6" s="1">
        <f>'Annexe 1'!W18</f>
        <v>136.7352874356655</v>
      </c>
      <c r="X6" s="1">
        <f>'Annexe 1'!X18</f>
        <v>184.98338942992905</v>
      </c>
      <c r="Y6" s="1">
        <f>'Annexe 1'!Y18</f>
        <v>223.48244262960543</v>
      </c>
      <c r="Z6" s="1">
        <f>'Annexe 1'!Z18</f>
        <v>236.48325649061277</v>
      </c>
      <c r="AA6" s="1">
        <f>'Annexe 1'!AA18</f>
        <v>236.74108170431452</v>
      </c>
      <c r="AB6" s="1">
        <f>'Annexe 1'!AB18</f>
        <v>316.51861120897399</v>
      </c>
      <c r="AC6" s="1">
        <f>'Annexe 1'!AC18</f>
        <v>288.5534544171511</v>
      </c>
      <c r="AD6" s="1">
        <f>'Annexe 1'!AD18</f>
        <v>350.0775295007337</v>
      </c>
      <c r="AE6" s="1">
        <f>'Annexe 1'!AE18</f>
        <v>203.25378886222342</v>
      </c>
    </row>
    <row r="7" spans="1:31" ht="21.75" customHeight="1" x14ac:dyDescent="0.3">
      <c r="A7" s="35" t="s">
        <v>9</v>
      </c>
      <c r="B7" s="3">
        <f>'Annexe 1'!B19</f>
        <v>24.399811266015117</v>
      </c>
      <c r="C7" s="3">
        <f>'Annexe 1'!C19</f>
        <v>87.366909816679311</v>
      </c>
      <c r="D7" s="3">
        <f>'Annexe 1'!D19</f>
        <v>124.96290289242269</v>
      </c>
      <c r="E7" s="3">
        <f>'Annexe 1'!E19</f>
        <v>124.4320410331372</v>
      </c>
      <c r="F7" s="3">
        <f>'Annexe 1'!F19</f>
        <v>110.75682579615393</v>
      </c>
      <c r="G7" s="3">
        <f>'Annexe 1'!G19</f>
        <v>200.2065618705586</v>
      </c>
      <c r="H7" s="3">
        <f>'Annexe 1'!H19</f>
        <v>119.42294881560656</v>
      </c>
      <c r="I7" s="3">
        <f>'Annexe 1'!I19</f>
        <v>115.00353298505645</v>
      </c>
      <c r="J7" s="3">
        <f>'Annexe 1'!J19</f>
        <v>133.11847474072169</v>
      </c>
      <c r="K7" s="3">
        <f>'Annexe 1'!K19</f>
        <v>113.85199696269565</v>
      </c>
      <c r="L7" s="3">
        <f>'Annexe 1'!L19</f>
        <v>96.067611760084958</v>
      </c>
      <c r="M7" s="3">
        <f>'Annexe 1'!M19</f>
        <v>96.41768087520434</v>
      </c>
      <c r="N7" s="3">
        <f>'Annexe 1'!N19</f>
        <v>128.52828638810871</v>
      </c>
      <c r="O7" s="3">
        <f>'Annexe 1'!O19</f>
        <v>120.25865074298041</v>
      </c>
      <c r="P7" s="3">
        <f>'Annexe 1'!P19</f>
        <v>117.76146130890584</v>
      </c>
      <c r="Q7" s="3">
        <f>'Annexe 1'!Q19</f>
        <v>129.17499782514503</v>
      </c>
      <c r="R7" s="3">
        <f>'Annexe 1'!R19</f>
        <v>173.78964442709017</v>
      </c>
      <c r="S7" s="3">
        <f>'Annexe 1'!S19</f>
        <v>160.81771556534733</v>
      </c>
      <c r="T7" s="3">
        <f>'Annexe 1'!T19</f>
        <v>154.72878705042362</v>
      </c>
      <c r="U7" s="3">
        <f>'Annexe 1'!U19</f>
        <v>225.34980675822101</v>
      </c>
      <c r="V7" s="3">
        <f>'Annexe 1'!V19</f>
        <v>171.14796286313685</v>
      </c>
      <c r="W7" s="3">
        <f>'Annexe 1'!W19</f>
        <v>141.59178227452651</v>
      </c>
      <c r="X7" s="3">
        <f>'Annexe 1'!X19</f>
        <v>154.72878705042362</v>
      </c>
      <c r="Y7" s="3">
        <f>'Annexe 1'!Y19</f>
        <v>208.84734220532656</v>
      </c>
      <c r="Z7" s="3">
        <f>'Annexe 1'!Z19</f>
        <v>249.38709864195408</v>
      </c>
      <c r="AA7" s="3">
        <f>'Annexe 1'!AA19</f>
        <v>218.98809262167876</v>
      </c>
      <c r="AB7" s="3">
        <f>'Annexe 1'!AB19</f>
        <v>176.31910170229756</v>
      </c>
      <c r="AC7" s="3">
        <f>'Annexe 1'!AC19</f>
        <v>234.49858437613568</v>
      </c>
      <c r="AD7" s="3">
        <f>'Annexe 1'!AD19</f>
        <v>304.49844492595719</v>
      </c>
      <c r="AE7" s="3">
        <f>'Annexe 1'!AE19</f>
        <v>267.78786114340039</v>
      </c>
    </row>
    <row r="8" spans="1:31" ht="31.5" customHeight="1" x14ac:dyDescent="0.3">
      <c r="A8" s="54" t="s">
        <v>78</v>
      </c>
      <c r="B8" s="2">
        <f>'Annexe 1'!B22</f>
        <v>38.362618353533421</v>
      </c>
      <c r="C8" s="2">
        <f>'Annexe 1'!C22</f>
        <v>55.594905989261989</v>
      </c>
      <c r="D8" s="2">
        <f>'Annexe 1'!D22</f>
        <v>85.089811632031029</v>
      </c>
      <c r="E8" s="2">
        <f>'Annexe 1'!E22</f>
        <v>91.341608149562944</v>
      </c>
      <c r="F8" s="2">
        <f>'Annexe 1'!F22</f>
        <v>246.25066255146456</v>
      </c>
      <c r="G8" s="2">
        <f>'Annexe 1'!G22</f>
        <v>83.5334922157015</v>
      </c>
      <c r="H8" s="2">
        <f>'Annexe 1'!H22</f>
        <v>104.67790233091435</v>
      </c>
      <c r="I8" s="2">
        <f>'Annexe 1'!I22</f>
        <v>139.77161854802591</v>
      </c>
      <c r="J8" s="2">
        <f>'Annexe 1'!J22</f>
        <v>33.164208000592275</v>
      </c>
      <c r="K8" s="2">
        <f>'Annexe 1'!K22</f>
        <v>55.398804854900639</v>
      </c>
      <c r="L8" s="2">
        <f>'Annexe 1'!L22</f>
        <v>60.543170669450838</v>
      </c>
      <c r="M8" s="2">
        <f>'Annexe 1'!M22</f>
        <v>60.543170669450838</v>
      </c>
      <c r="N8" s="2">
        <f>'Annexe 1'!N22</f>
        <v>79.683861152447932</v>
      </c>
      <c r="O8" s="2">
        <f>'Annexe 1'!O22</f>
        <v>77.383737032722564</v>
      </c>
      <c r="P8" s="2">
        <f>'Annexe 1'!P22</f>
        <v>67.716098982734962</v>
      </c>
      <c r="Q8" s="2">
        <f>'Annexe 1'!Q22</f>
        <v>79.207540613755882</v>
      </c>
      <c r="R8" s="2">
        <f>'Annexe 1'!R22</f>
        <v>69.103675130517402</v>
      </c>
      <c r="S8" s="2">
        <f>'Annexe 1'!S22</f>
        <v>31.596658054050387</v>
      </c>
      <c r="T8" s="2">
        <f>'Annexe 1'!T22</f>
        <v>78.815127889865678</v>
      </c>
      <c r="U8" s="2">
        <f>'Annexe 1'!U22</f>
        <v>55.428727466688969</v>
      </c>
      <c r="V8" s="2">
        <f>'Annexe 1'!V22</f>
        <v>69.774365231891849</v>
      </c>
      <c r="W8" s="2">
        <f>'Annexe 1'!W22</f>
        <v>48.877146569670458</v>
      </c>
      <c r="X8" s="2">
        <f>'Annexe 1'!X22</f>
        <v>78.815127889865678</v>
      </c>
      <c r="Y8" s="2">
        <f>'Annexe 1'!Y22</f>
        <v>21.405217957498323</v>
      </c>
      <c r="Z8" s="2">
        <f>'Annexe 1'!Z22</f>
        <v>17.439028356232033</v>
      </c>
      <c r="AA8" s="2">
        <f>'Annexe 1'!AA22</f>
        <v>41.182432196198292</v>
      </c>
      <c r="AB8" s="2">
        <f>'Annexe 1'!AB22</f>
        <v>244.88238978096328</v>
      </c>
      <c r="AC8" s="2">
        <f>'Annexe 1'!AC22</f>
        <v>129.41438376189893</v>
      </c>
      <c r="AD8" s="2">
        <f>'Annexe 1'!AD22</f>
        <v>241.37733882485671</v>
      </c>
      <c r="AE8" s="2">
        <f>'Annexe 1'!AE22</f>
        <v>200.6165676671811</v>
      </c>
    </row>
    <row r="9" spans="1:31" ht="33" customHeight="1" x14ac:dyDescent="0.3">
      <c r="A9" s="35" t="s">
        <v>11</v>
      </c>
      <c r="B9" s="3">
        <f>'Annexe 1'!B25</f>
        <v>170.0958448940936</v>
      </c>
      <c r="C9" s="3">
        <f>'Annexe 1'!C25</f>
        <v>92.30361945704891</v>
      </c>
      <c r="D9" s="3">
        <f>'Annexe 1'!D25</f>
        <v>100.41866066144095</v>
      </c>
      <c r="E9" s="3">
        <f>'Annexe 1'!E25</f>
        <v>102.96748084208841</v>
      </c>
      <c r="F9" s="3">
        <f>'Annexe 1'!F25</f>
        <v>104.31023903942167</v>
      </c>
      <c r="G9" s="3">
        <f>'Annexe 1'!G25</f>
        <v>111.8232054424488</v>
      </c>
      <c r="H9" s="3">
        <f>'Annexe 1'!H25</f>
        <v>92.920999499580105</v>
      </c>
      <c r="I9" s="3">
        <f>'Annexe 1'!I25</f>
        <v>105.09523831480797</v>
      </c>
      <c r="J9" s="3">
        <f>'Annexe 1'!J25</f>
        <v>104.27084952811283</v>
      </c>
      <c r="K9" s="3">
        <f>'Annexe 1'!K25</f>
        <v>105.33881739692579</v>
      </c>
      <c r="L9" s="3">
        <f>'Annexe 1'!L25</f>
        <v>109.94405517880143</v>
      </c>
      <c r="M9" s="3">
        <f>'Annexe 1'!M25</f>
        <v>101.37371023126408</v>
      </c>
      <c r="N9" s="3">
        <f>'Annexe 1'!N25</f>
        <v>104.6928023731877</v>
      </c>
      <c r="O9" s="3">
        <f>'Annexe 1'!O25</f>
        <v>110.49938867788026</v>
      </c>
      <c r="P9" s="3">
        <f>'Annexe 1'!P25</f>
        <v>98.836624626509959</v>
      </c>
      <c r="Q9" s="3">
        <f>'Annexe 1'!Q25</f>
        <v>102.08945455457327</v>
      </c>
      <c r="R9" s="3">
        <f>'Annexe 1'!R25</f>
        <v>110.94779113584971</v>
      </c>
      <c r="S9" s="3">
        <f>'Annexe 1'!S25</f>
        <v>108.19088898229906</v>
      </c>
      <c r="T9" s="3">
        <f>'Annexe 1'!T25</f>
        <v>105.253751195002</v>
      </c>
      <c r="U9" s="3">
        <f>'Annexe 1'!U25</f>
        <v>102.3672494651334</v>
      </c>
      <c r="V9" s="3">
        <f>'Annexe 1'!V25</f>
        <v>119.89914104893558</v>
      </c>
      <c r="W9" s="3">
        <f>'Annexe 1'!W25</f>
        <v>118.15223413105799</v>
      </c>
      <c r="X9" s="3">
        <f>'Annexe 1'!X25</f>
        <v>105.253751195002</v>
      </c>
      <c r="Y9" s="3">
        <f>'Annexe 1'!Y25</f>
        <v>117.43685198733408</v>
      </c>
      <c r="Z9" s="3">
        <f>'Annexe 1'!Z25</f>
        <v>118.43962648763006</v>
      </c>
      <c r="AA9" s="3">
        <f>'Annexe 1'!AA25</f>
        <v>123.29278139673097</v>
      </c>
      <c r="AB9" s="3">
        <f>'Annexe 1'!AB25</f>
        <v>117.47091677714802</v>
      </c>
      <c r="AC9" s="3">
        <f>'Annexe 1'!AC25</f>
        <v>111.73931733881462</v>
      </c>
      <c r="AD9" s="3">
        <f>'Annexe 1'!AD25</f>
        <v>143.3878685155658</v>
      </c>
      <c r="AE9" s="3">
        <f>'Annexe 1'!AE25</f>
        <v>145.63681105434779</v>
      </c>
    </row>
    <row r="10" spans="1:31" ht="20.25" customHeight="1" x14ac:dyDescent="0.3">
      <c r="A10" s="54" t="s">
        <v>46</v>
      </c>
      <c r="B10" s="1">
        <f>'Annexe 1'!B26</f>
        <v>0.58426127629192326</v>
      </c>
      <c r="C10" s="1">
        <f>'Annexe 1'!C26</f>
        <v>0</v>
      </c>
      <c r="D10" s="1">
        <f>'Annexe 1'!D26</f>
        <v>0</v>
      </c>
      <c r="E10" s="1">
        <f>'Annexe 1'!E26</f>
        <v>159.67162052797491</v>
      </c>
      <c r="F10" s="1">
        <f>'Annexe 1'!F26</f>
        <v>240.32837947202506</v>
      </c>
      <c r="G10" s="1">
        <f>'Annexe 1'!G26</f>
        <v>250.58320059397843</v>
      </c>
      <c r="H10" s="1">
        <f>'Annexe 1'!H26</f>
        <v>2063.2058631419059</v>
      </c>
      <c r="I10" s="1">
        <f>'Annexe 1'!I26</f>
        <v>685.89371212172739</v>
      </c>
      <c r="J10" s="1">
        <f>'Annexe 1'!J26</f>
        <v>2337.0249214873943</v>
      </c>
      <c r="K10" s="1">
        <f>'Annexe 1'!K26</f>
        <v>1320.1512977310958</v>
      </c>
      <c r="L10" s="1">
        <f>'Annexe 1'!L26</f>
        <v>173.46577010066113</v>
      </c>
      <c r="M10" s="1">
        <f>'Annexe 1'!M26</f>
        <v>261.5295673894567</v>
      </c>
      <c r="N10" s="1">
        <f>'Annexe 1'!N26</f>
        <v>345.56450472278101</v>
      </c>
      <c r="O10" s="1">
        <f>'Annexe 1'!O26</f>
        <v>0</v>
      </c>
      <c r="P10" s="1">
        <f>'Annexe 1'!P26</f>
        <v>688.19143602248926</v>
      </c>
      <c r="Q10" s="1">
        <f>'Annexe 1'!Q26</f>
        <v>1880.1535567888384</v>
      </c>
      <c r="R10" s="1">
        <f>'Annexe 1'!R26</f>
        <v>1043.3635595653502</v>
      </c>
      <c r="S10" s="1">
        <f>'Annexe 1'!S26</f>
        <v>1384.9899411807203</v>
      </c>
      <c r="T10" s="1">
        <f>'Annexe 1'!T26</f>
        <v>1458.923509704437</v>
      </c>
      <c r="U10" s="1">
        <f>'Annexe 1'!U26</f>
        <v>0</v>
      </c>
      <c r="V10" s="1">
        <f>'Annexe 1'!V26</f>
        <v>422.8341062129706</v>
      </c>
      <c r="W10" s="1">
        <f>'Annexe 1'!W26</f>
        <v>980.73857586516147</v>
      </c>
      <c r="X10" s="1">
        <f>'Annexe 1'!X26</f>
        <v>1458.923509704437</v>
      </c>
      <c r="Y10" s="1">
        <f>'Annexe 1'!Y26</f>
        <v>1560.8703207221336</v>
      </c>
      <c r="Z10" s="1">
        <f>'Annexe 1'!Z26</f>
        <v>59.137637232583302</v>
      </c>
      <c r="AA10" s="1">
        <f>'Annexe 1'!AA26</f>
        <v>450.43167025484286</v>
      </c>
      <c r="AB10" s="1">
        <f>'Annexe 1'!AB26</f>
        <v>1054.5044004808678</v>
      </c>
      <c r="AC10" s="1">
        <f>'Annexe 1'!AC26</f>
        <v>1972.2539413510369</v>
      </c>
      <c r="AD10" s="1">
        <f>'Annexe 1'!AD26</f>
        <v>268.22397749300376</v>
      </c>
      <c r="AE10" s="1">
        <f>'Annexe 1'!AE26</f>
        <v>1003.9152664106206</v>
      </c>
    </row>
    <row r="11" spans="1:31" ht="34.5" customHeight="1" x14ac:dyDescent="0.3">
      <c r="A11" s="35" t="s">
        <v>13</v>
      </c>
      <c r="B11" s="3">
        <f>'Annexe 1'!B28</f>
        <v>5.9283168819244256</v>
      </c>
      <c r="C11" s="3">
        <f>'Annexe 1'!C28</f>
        <v>84.00819851083719</v>
      </c>
      <c r="D11" s="3">
        <f>'Annexe 1'!D28</f>
        <v>86.047121630909643</v>
      </c>
      <c r="E11" s="3">
        <f>'Annexe 1'!E28</f>
        <v>136.21686975168234</v>
      </c>
      <c r="F11" s="3">
        <f>'Annexe 1'!F28</f>
        <v>93.727810106570843</v>
      </c>
      <c r="G11" s="3">
        <f>'Annexe 1'!G28</f>
        <v>33.895275536830901</v>
      </c>
      <c r="H11" s="3">
        <f>'Annexe 1'!H28</f>
        <v>40.854229911389751</v>
      </c>
      <c r="I11" s="3">
        <f>'Annexe 1'!I28</f>
        <v>39.18229352536369</v>
      </c>
      <c r="J11" s="3">
        <f>'Annexe 1'!J28</f>
        <v>28.240396573752403</v>
      </c>
      <c r="K11" s="3">
        <f>'Annexe 1'!K28</f>
        <v>22.258648801762813</v>
      </c>
      <c r="L11" s="3">
        <f>'Annexe 1'!L28</f>
        <v>19.350827763203082</v>
      </c>
      <c r="M11" s="3">
        <f>'Annexe 1'!M28</f>
        <v>19.350827763203082</v>
      </c>
      <c r="N11" s="3">
        <f>'Annexe 1'!N28</f>
        <v>47.122652799645188</v>
      </c>
      <c r="O11" s="3">
        <f>'Annexe 1'!O28</f>
        <v>14.527146554146345</v>
      </c>
      <c r="P11" s="3">
        <f>'Annexe 1'!P28</f>
        <v>17.446790238391834</v>
      </c>
      <c r="Q11" s="3">
        <f>'Annexe 1'!Q28</f>
        <v>17.446790238391834</v>
      </c>
      <c r="R11" s="3">
        <f>'Annexe 1'!R28</f>
        <v>17.56169458135199</v>
      </c>
      <c r="S11" s="3">
        <f>'Annexe 1'!S28</f>
        <v>12.786006261572727</v>
      </c>
      <c r="T11" s="3">
        <f>'Annexe 1'!T28</f>
        <v>20.404773254045679</v>
      </c>
      <c r="U11" s="3">
        <f>'Annexe 1'!U28</f>
        <v>20.299864394127706</v>
      </c>
      <c r="V11" s="3">
        <f>'Annexe 1'!V28</f>
        <v>19.413102828104389</v>
      </c>
      <c r="W11" s="3">
        <f>'Annexe 1'!W28</f>
        <v>22.043857624864096</v>
      </c>
      <c r="X11" s="3">
        <f>'Annexe 1'!X28</f>
        <v>20.404773254045679</v>
      </c>
      <c r="Y11" s="3">
        <f>'Annexe 1'!Y28</f>
        <v>24.568100787457073</v>
      </c>
      <c r="Z11" s="3">
        <f>'Annexe 1'!Z28</f>
        <v>24.568100787457073</v>
      </c>
      <c r="AA11" s="3">
        <f>'Annexe 1'!AA28</f>
        <v>33.368380501676207</v>
      </c>
      <c r="AB11" s="3">
        <f>'Annexe 1'!AB28</f>
        <v>25.496330494497965</v>
      </c>
      <c r="AC11" s="3">
        <f>'Annexe 1'!AC28</f>
        <v>22.233185737738282</v>
      </c>
      <c r="AD11" s="3">
        <f>'Annexe 1'!AD28</f>
        <v>32.829984347063842</v>
      </c>
      <c r="AE11" s="3">
        <f>'Annexe 1'!AE28</f>
        <v>43.015138722466823</v>
      </c>
    </row>
    <row r="12" spans="1:31" ht="32.25" customHeight="1" x14ac:dyDescent="0.3">
      <c r="A12" s="54" t="s">
        <v>77</v>
      </c>
      <c r="B12" s="1">
        <f>'Annexe 1'!B31</f>
        <v>42.371793611342348</v>
      </c>
      <c r="C12" s="1">
        <f>'Annexe 1'!C31</f>
        <v>96.328506525608333</v>
      </c>
      <c r="D12" s="1">
        <f>'Annexe 1'!D31</f>
        <v>80.518524765206109</v>
      </c>
      <c r="E12" s="1">
        <f>'Annexe 1'!E31</f>
        <v>105.66036539593536</v>
      </c>
      <c r="F12" s="1">
        <f>'Annexe 1'!F31</f>
        <v>116.28557297553721</v>
      </c>
      <c r="G12" s="1">
        <f>'Annexe 1'!G31</f>
        <v>78.730288991244208</v>
      </c>
      <c r="H12" s="1">
        <f>'Annexe 1'!H31</f>
        <v>131.84507841945597</v>
      </c>
      <c r="I12" s="1">
        <f>'Annexe 1'!I31</f>
        <v>163.76558904792233</v>
      </c>
      <c r="J12" s="1">
        <f>'Annexe 1'!J31</f>
        <v>157.7455083335376</v>
      </c>
      <c r="K12" s="1">
        <f>'Annexe 1'!K31</f>
        <v>138.26807711007996</v>
      </c>
      <c r="L12" s="1">
        <f>'Annexe 1'!L31</f>
        <v>130.71812753129993</v>
      </c>
      <c r="M12" s="1">
        <f>'Annexe 1'!M31</f>
        <v>109.17462912546735</v>
      </c>
      <c r="N12" s="1">
        <f>'Annexe 1'!N31</f>
        <v>116.44663548331764</v>
      </c>
      <c r="O12" s="1">
        <f>'Annexe 1'!O31</f>
        <v>118.60971463708495</v>
      </c>
      <c r="P12" s="1">
        <f>'Annexe 1'!P31</f>
        <v>116.7919505106085</v>
      </c>
      <c r="Q12" s="1">
        <f>'Annexe 1'!Q31</f>
        <v>47.126228560674846</v>
      </c>
      <c r="R12" s="1">
        <f>'Annexe 1'!R31</f>
        <v>40.191864989492906</v>
      </c>
      <c r="S12" s="1">
        <f>'Annexe 1'!S31</f>
        <v>36.031201750277255</v>
      </c>
      <c r="T12" s="1">
        <f>'Annexe 1'!T31</f>
        <v>29.06897585310864</v>
      </c>
      <c r="U12" s="1">
        <f>'Annexe 1'!U31</f>
        <v>59.183662367199439</v>
      </c>
      <c r="V12" s="1">
        <f>'Annexe 1'!V31</f>
        <v>26.016522896840836</v>
      </c>
      <c r="W12" s="1">
        <f>'Annexe 1'!W31</f>
        <v>35.420969011839496</v>
      </c>
      <c r="X12" s="1">
        <f>'Annexe 1'!X31</f>
        <v>29.06897585310864</v>
      </c>
      <c r="Y12" s="1">
        <f>'Annexe 1'!Y31</f>
        <v>48.967062428108804</v>
      </c>
      <c r="Z12" s="1">
        <f>'Annexe 1'!Z31</f>
        <v>25.759009522550283</v>
      </c>
      <c r="AA12" s="1">
        <f>'Annexe 1'!AA31</f>
        <v>11.443049082011976</v>
      </c>
      <c r="AB12" s="1">
        <f>'Annexe 1'!AB31</f>
        <v>8.0876069268311515</v>
      </c>
      <c r="AC12" s="1">
        <f>'Annexe 1'!AC31</f>
        <v>7.2221081277114845</v>
      </c>
      <c r="AD12" s="1">
        <f>'Annexe 1'!AD31</f>
        <v>11.401178108622881</v>
      </c>
      <c r="AE12" s="1">
        <f>'Annexe 1'!AE31</f>
        <v>8.7050719155989373</v>
      </c>
    </row>
    <row r="13" spans="1:31" ht="23.25" customHeight="1" x14ac:dyDescent="0.3">
      <c r="A13" s="35" t="s">
        <v>4</v>
      </c>
      <c r="B13" s="50">
        <f>+SUM(B3:B12)</f>
        <v>10000</v>
      </c>
      <c r="C13" s="51">
        <f>+SUMPRODUCT($B$3:$B$12,C3:C12)/(SUM($B$3:$B$12))</f>
        <v>75.405661852115685</v>
      </c>
      <c r="D13" s="51">
        <f t="shared" ref="D13:X13" si="0">+SUMPRODUCT($B$3:$B$12,D3:D12)/(SUM($B$3:$B$12))</f>
        <v>89.482826901849094</v>
      </c>
      <c r="E13" s="51">
        <f t="shared" si="0"/>
        <v>100.16416585211263</v>
      </c>
      <c r="F13" s="51">
        <f t="shared" si="0"/>
        <v>110.31513403204735</v>
      </c>
      <c r="G13" s="51">
        <f t="shared" si="0"/>
        <v>87.212320173512211</v>
      </c>
      <c r="H13" s="51">
        <f t="shared" si="0"/>
        <v>106.39805223395885</v>
      </c>
      <c r="I13" s="51">
        <f t="shared" si="0"/>
        <v>110.13944846290187</v>
      </c>
      <c r="J13" s="51">
        <f t="shared" si="0"/>
        <v>102.61863570630908</v>
      </c>
      <c r="K13" s="51">
        <f t="shared" si="0"/>
        <v>98.934660300017953</v>
      </c>
      <c r="L13" s="51">
        <f t="shared" si="0"/>
        <v>120.13012358405165</v>
      </c>
      <c r="M13" s="51">
        <f t="shared" si="0"/>
        <v>113.23416373753366</v>
      </c>
      <c r="N13" s="51">
        <f t="shared" si="0"/>
        <v>135.51310025851265</v>
      </c>
      <c r="O13" s="51">
        <f t="shared" si="0"/>
        <v>117.53508732966959</v>
      </c>
      <c r="P13" s="51">
        <f t="shared" si="0"/>
        <v>104.61048136040289</v>
      </c>
      <c r="Q13" s="51">
        <f t="shared" si="0"/>
        <v>150.2811858742528</v>
      </c>
      <c r="R13" s="51">
        <f t="shared" si="0"/>
        <v>171.2592640992105</v>
      </c>
      <c r="S13" s="51">
        <f t="shared" si="0"/>
        <v>118.91717153695195</v>
      </c>
      <c r="T13" s="51">
        <f t="shared" si="0"/>
        <v>160.35726234473049</v>
      </c>
      <c r="U13" s="51">
        <f t="shared" si="0"/>
        <v>160.05771974358245</v>
      </c>
      <c r="V13" s="51">
        <f t="shared" si="0"/>
        <v>179.66614391810592</v>
      </c>
      <c r="W13" s="51">
        <f t="shared" si="0"/>
        <v>147.96205656403825</v>
      </c>
      <c r="X13" s="51">
        <f t="shared" si="0"/>
        <v>177.38731207252042</v>
      </c>
      <c r="Y13" s="51">
        <f>'Annexe 1'!Y32</f>
        <v>200.10043173171152</v>
      </c>
      <c r="Z13" s="51">
        <f t="shared" ref="Z13:AA13" si="1">+SUMPRODUCT($B$3:$B$12,Z3:Z12)/(SUM($B$3:$B$12))</f>
        <v>211.83589669921201</v>
      </c>
      <c r="AA13" s="51">
        <f t="shared" si="1"/>
        <v>227.73035991826859</v>
      </c>
      <c r="AB13" s="51">
        <f t="shared" ref="AB13:AC13" si="2">+SUMPRODUCT($B$3:$B$12,AB3:AB12)/(SUM($B$3:$B$12))</f>
        <v>270.04562550404535</v>
      </c>
      <c r="AC13" s="51">
        <f t="shared" si="2"/>
        <v>263.50955759196796</v>
      </c>
      <c r="AD13" s="51">
        <f t="shared" ref="AD13:AE13" si="3">+SUMPRODUCT($B$3:$B$12,AD3:AD12)/(SUM($B$3:$B$12))</f>
        <v>271.45055670963393</v>
      </c>
      <c r="AE13" s="51">
        <f t="shared" si="3"/>
        <v>203.18904632694856</v>
      </c>
    </row>
    <row r="14" spans="1:31" x14ac:dyDescent="0.25">
      <c r="A14" s="1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31" x14ac:dyDescent="0.25">
      <c r="F15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J38"/>
  <sheetViews>
    <sheetView zoomScale="106" zoomScaleNormal="106" workbookViewId="0">
      <pane xSplit="6495" ySplit="3345" topLeftCell="Y46" activePane="bottomRight"/>
      <selection pane="topRight" activeCell="K1" sqref="K1"/>
      <selection pane="bottomLeft" activeCell="B26" sqref="B26"/>
      <selection pane="bottomRight" activeCell="AF13" sqref="AF13"/>
    </sheetView>
  </sheetViews>
  <sheetFormatPr baseColWidth="10" defaultRowHeight="29.25" customHeight="1" x14ac:dyDescent="0.25"/>
  <cols>
    <col min="1" max="1" width="36.28515625" customWidth="1"/>
    <col min="2" max="2" width="15.85546875" customWidth="1"/>
    <col min="3" max="10" width="11.42578125" hidden="1" customWidth="1"/>
    <col min="32" max="32" width="15.28515625" customWidth="1"/>
    <col min="33" max="33" width="16" customWidth="1"/>
  </cols>
  <sheetData>
    <row r="1" spans="1:36" ht="29.25" customHeight="1" thickBot="1" x14ac:dyDescent="0.45">
      <c r="A1" s="89" t="s">
        <v>53</v>
      </c>
      <c r="B1" s="90"/>
      <c r="C1" s="90"/>
      <c r="D1" s="90"/>
      <c r="E1" s="91"/>
      <c r="F1" s="20"/>
      <c r="G1" s="21"/>
      <c r="H1" s="22"/>
      <c r="I1" s="21"/>
      <c r="J1" s="23"/>
      <c r="K1" s="21"/>
      <c r="L1" s="20"/>
      <c r="M1" s="24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</row>
    <row r="2" spans="1:36" ht="29.2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H2" s="18"/>
    </row>
    <row r="3" spans="1:36" ht="29.25" customHeight="1" x14ac:dyDescent="0.3">
      <c r="A3" s="26" t="s">
        <v>54</v>
      </c>
      <c r="B3" s="26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</row>
    <row r="4" spans="1:36" ht="29.25" customHeight="1" thickBot="1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</row>
    <row r="5" spans="1:36" ht="29.25" customHeight="1" x14ac:dyDescent="0.3">
      <c r="A5" s="92" t="s">
        <v>16</v>
      </c>
      <c r="B5" s="93" t="s">
        <v>55</v>
      </c>
      <c r="C5" s="95">
        <v>2018</v>
      </c>
      <c r="D5" s="96">
        <v>2008</v>
      </c>
      <c r="E5" s="96">
        <v>2008</v>
      </c>
      <c r="F5" s="97">
        <v>2008</v>
      </c>
      <c r="G5" s="84">
        <v>2019</v>
      </c>
      <c r="H5" s="85"/>
      <c r="I5" s="85"/>
      <c r="J5" s="86"/>
      <c r="K5" s="95">
        <v>2020</v>
      </c>
      <c r="L5" s="96"/>
      <c r="M5" s="96"/>
      <c r="N5" s="97"/>
      <c r="O5" s="84">
        <v>2021</v>
      </c>
      <c r="P5" s="85">
        <v>2011</v>
      </c>
      <c r="Q5" s="85">
        <v>2011</v>
      </c>
      <c r="R5" s="86">
        <v>2011</v>
      </c>
      <c r="S5" s="87">
        <v>2022</v>
      </c>
      <c r="T5" s="88"/>
      <c r="U5" s="88"/>
      <c r="V5" s="88"/>
      <c r="W5" s="82">
        <v>2023</v>
      </c>
      <c r="X5" s="83"/>
      <c r="Y5" s="83"/>
      <c r="Z5" s="83"/>
      <c r="AA5" s="81">
        <v>2024</v>
      </c>
      <c r="AB5" s="81"/>
      <c r="AC5" s="81"/>
      <c r="AD5" s="81"/>
      <c r="AE5" s="19">
        <v>2025</v>
      </c>
      <c r="AF5" s="67" t="s">
        <v>85</v>
      </c>
      <c r="AG5" s="68" t="s">
        <v>84</v>
      </c>
      <c r="AH5" s="18"/>
      <c r="AI5" s="18"/>
      <c r="AJ5" s="18"/>
    </row>
    <row r="6" spans="1:36" ht="21.95" customHeight="1" x14ac:dyDescent="0.25">
      <c r="A6" s="92"/>
      <c r="B6" s="94"/>
      <c r="C6" s="46" t="s">
        <v>58</v>
      </c>
      <c r="D6" s="46" t="s">
        <v>59</v>
      </c>
      <c r="E6" s="46" t="s">
        <v>60</v>
      </c>
      <c r="F6" s="46" t="s">
        <v>61</v>
      </c>
      <c r="G6" s="46" t="s">
        <v>62</v>
      </c>
      <c r="H6" s="46" t="s">
        <v>63</v>
      </c>
      <c r="I6" s="46" t="s">
        <v>64</v>
      </c>
      <c r="J6" s="46" t="s">
        <v>65</v>
      </c>
      <c r="K6" s="46" t="s">
        <v>66</v>
      </c>
      <c r="L6" s="47" t="s">
        <v>67</v>
      </c>
      <c r="M6" s="46" t="s">
        <v>68</v>
      </c>
      <c r="N6" s="46" t="s">
        <v>69</v>
      </c>
      <c r="O6" s="47" t="s">
        <v>70</v>
      </c>
      <c r="P6" s="46" t="s">
        <v>71</v>
      </c>
      <c r="Q6" s="46" t="s">
        <v>72</v>
      </c>
      <c r="R6" s="46" t="s">
        <v>73</v>
      </c>
      <c r="S6" s="47" t="s">
        <v>74</v>
      </c>
      <c r="T6" s="48" t="s">
        <v>75</v>
      </c>
      <c r="U6" s="48" t="s">
        <v>76</v>
      </c>
      <c r="V6" s="48" t="s">
        <v>79</v>
      </c>
      <c r="W6" s="48" t="s">
        <v>87</v>
      </c>
      <c r="X6" s="48" t="s">
        <v>88</v>
      </c>
      <c r="Y6" s="48" t="s">
        <v>93</v>
      </c>
      <c r="Z6" s="65" t="s">
        <v>94</v>
      </c>
      <c r="AA6" s="47" t="s">
        <v>96</v>
      </c>
      <c r="AB6" s="47" t="s">
        <v>99</v>
      </c>
      <c r="AC6" s="47" t="s">
        <v>100</v>
      </c>
      <c r="AD6" s="47" t="s">
        <v>103</v>
      </c>
      <c r="AE6" s="47" t="s">
        <v>105</v>
      </c>
      <c r="AF6" s="19" t="s">
        <v>0</v>
      </c>
      <c r="AG6" s="19" t="s">
        <v>0</v>
      </c>
      <c r="AH6" s="18"/>
    </row>
    <row r="7" spans="1:36" ht="16.5" customHeight="1" x14ac:dyDescent="0.25">
      <c r="A7" s="59" t="s">
        <v>29</v>
      </c>
      <c r="B7" s="32">
        <f>'Annexe 1'!B4</f>
        <v>992.79208762348173</v>
      </c>
      <c r="C7" s="32">
        <f>'Annexe 1'!C4</f>
        <v>33.555521991766753</v>
      </c>
      <c r="D7" s="32">
        <f>'Annexe 1'!D4</f>
        <v>46.375672042570308</v>
      </c>
      <c r="E7" s="32">
        <f>'Annexe 1'!E4</f>
        <v>41.552512754201331</v>
      </c>
      <c r="F7" s="32">
        <f>'Annexe 1'!F4</f>
        <v>30.579740114635737</v>
      </c>
      <c r="G7" s="32">
        <f>'Annexe 1'!G4</f>
        <v>23.713445090251071</v>
      </c>
      <c r="H7" s="32">
        <f>'Annexe 1'!H4</f>
        <v>138.90577343558988</v>
      </c>
      <c r="I7" s="32">
        <f>'Annexe 1'!I4</f>
        <v>107.07679749594237</v>
      </c>
      <c r="J7" s="32">
        <f>'Annexe 1'!J4</f>
        <v>98.653551958450208</v>
      </c>
      <c r="K7" s="32">
        <f>'Annexe 1'!K4</f>
        <v>97.947091973692409</v>
      </c>
      <c r="L7" s="32">
        <f>'Annexe 1'!L4</f>
        <v>117.33955291998249</v>
      </c>
      <c r="M7" s="32">
        <f>'Annexe 1'!M4</f>
        <v>36.711969597065298</v>
      </c>
      <c r="N7" s="32">
        <f>'Annexe 1'!N4</f>
        <v>128.20970651353989</v>
      </c>
      <c r="O7" s="32">
        <f>'Annexe 1'!O4</f>
        <v>34.766023110830602</v>
      </c>
      <c r="P7" s="32">
        <f>'Annexe 1'!P4</f>
        <v>77.67580088910448</v>
      </c>
      <c r="Q7" s="32">
        <f>'Annexe 1'!Q4</f>
        <v>23.817350842524441</v>
      </c>
      <c r="R7" s="32">
        <f>'Annexe 1'!R4</f>
        <v>20.252747098826053</v>
      </c>
      <c r="S7" s="32">
        <f>'Annexe 1'!S4</f>
        <v>21.068860384154025</v>
      </c>
      <c r="T7" s="32">
        <f>'Annexe 1'!T4</f>
        <v>24.587732451289572</v>
      </c>
      <c r="U7" s="32">
        <f>'Annexe 1'!U4</f>
        <v>26.901951470184816</v>
      </c>
      <c r="V7" s="32">
        <f>'Annexe 1'!V4</f>
        <v>26.767353227274079</v>
      </c>
      <c r="W7" s="32">
        <f>'Annexe 1'!W4</f>
        <v>18.818758142365393</v>
      </c>
      <c r="X7" s="32">
        <f>'Annexe 1'!X4</f>
        <v>24.587732451289572</v>
      </c>
      <c r="Y7" s="32">
        <f>'Annexe 1'!Y4</f>
        <v>17.53008340461276</v>
      </c>
      <c r="Z7" s="32">
        <f>'Annexe 1'!Z4</f>
        <v>22.566060358025947</v>
      </c>
      <c r="AA7" s="66">
        <f>'Annexe 1'!AA4</f>
        <v>13.946905673206972</v>
      </c>
      <c r="AB7" s="66">
        <f>'Annexe 1'!AB4</f>
        <v>8.6180127100537884</v>
      </c>
      <c r="AC7" s="66">
        <f>'Annexe 1'!AC4</f>
        <v>11.142024749288543</v>
      </c>
      <c r="AD7" s="66">
        <f>'Annexe 1'!AD4</f>
        <v>14.917878136796219</v>
      </c>
      <c r="AE7" s="66">
        <f>'Annexe 1'!AE4</f>
        <v>9.2630354240808455</v>
      </c>
      <c r="AF7" s="45">
        <f>((AE7/AA7)-1)*100</f>
        <v>-33.58358017810491</v>
      </c>
      <c r="AG7" s="53">
        <f>+$B7*AF7/10000</f>
        <v>-3.3341512674891352</v>
      </c>
      <c r="AH7" s="18"/>
    </row>
    <row r="8" spans="1:36" ht="17.45" customHeight="1" x14ac:dyDescent="0.25">
      <c r="A8" s="59" t="s">
        <v>30</v>
      </c>
      <c r="B8" s="32">
        <f>'Annexe 1'!B5</f>
        <v>105.45117813461772</v>
      </c>
      <c r="C8" s="32">
        <f>'Annexe 1'!C5</f>
        <v>70.546692551334885</v>
      </c>
      <c r="D8" s="32">
        <f>'Annexe 1'!D5</f>
        <v>82.017213710396121</v>
      </c>
      <c r="E8" s="32">
        <f>'Annexe 1'!E5</f>
        <v>136.69176105652986</v>
      </c>
      <c r="F8" s="32">
        <f>'Annexe 1'!F5</f>
        <v>118.74394074900353</v>
      </c>
      <c r="G8" s="32">
        <f>'Annexe 1'!G5</f>
        <v>126.59861649165256</v>
      </c>
      <c r="H8" s="32">
        <f>'Annexe 1'!H5</f>
        <v>128.88064559050949</v>
      </c>
      <c r="I8" s="32">
        <f>'Annexe 1'!I5</f>
        <v>110.76235116998988</v>
      </c>
      <c r="J8" s="32">
        <f>'Annexe 1'!J5</f>
        <v>133.5627212649178</v>
      </c>
      <c r="K8" s="32">
        <f>'Annexe 1'!K5</f>
        <v>137.82314174927319</v>
      </c>
      <c r="L8" s="32">
        <f>'Annexe 1'!L5</f>
        <v>84.360042904050346</v>
      </c>
      <c r="M8" s="32">
        <f>'Annexe 1'!M5</f>
        <v>113.45400452816381</v>
      </c>
      <c r="N8" s="32">
        <f>'Annexe 1'!N5</f>
        <v>132.28828402198013</v>
      </c>
      <c r="O8" s="32">
        <f>'Annexe 1'!O5</f>
        <v>133.79368606508919</v>
      </c>
      <c r="P8" s="32">
        <f>'Annexe 1'!P5</f>
        <v>160.13752331846402</v>
      </c>
      <c r="Q8" s="32">
        <f>'Annexe 1'!Q5</f>
        <v>133.95367169437606</v>
      </c>
      <c r="R8" s="32">
        <f>'Annexe 1'!R5</f>
        <v>154.71789879959854</v>
      </c>
      <c r="S8" s="32">
        <f>'Annexe 1'!S5</f>
        <v>140.84950186634245</v>
      </c>
      <c r="T8" s="32">
        <f>'Annexe 1'!T5</f>
        <v>161.24041931746893</v>
      </c>
      <c r="U8" s="32">
        <f>'Annexe 1'!U5</f>
        <v>202.62858807745508</v>
      </c>
      <c r="V8" s="32">
        <f>'Annexe 1'!V5</f>
        <v>214.15441645673462</v>
      </c>
      <c r="W8" s="32">
        <f>'Annexe 1'!W5</f>
        <v>181.10261803659321</v>
      </c>
      <c r="X8" s="32">
        <f>'Annexe 1'!X5</f>
        <v>182.8820263558618</v>
      </c>
      <c r="Y8" s="32">
        <f>'Annexe 1'!Y5</f>
        <v>155.56665457340119</v>
      </c>
      <c r="Z8" s="32">
        <f>'Annexe 1'!Z5</f>
        <v>209.94342983414026</v>
      </c>
      <c r="AA8" s="32">
        <f>'Annexe 1'!AA5</f>
        <v>156.18876903546996</v>
      </c>
      <c r="AB8" s="32">
        <f>'Annexe 1'!AB5</f>
        <v>118.82239636727174</v>
      </c>
      <c r="AC8" s="32">
        <f>'Annexe 1'!AC5</f>
        <v>181.84407798235662</v>
      </c>
      <c r="AD8" s="32">
        <f>'Annexe 1'!AD5</f>
        <v>110.79473648049822</v>
      </c>
      <c r="AE8" s="32">
        <f>'Annexe 1'!AE5</f>
        <v>109.74051757540688</v>
      </c>
      <c r="AF8" s="45">
        <f t="shared" ref="AF8:AF9" si="0">((AE8/AA8)-1)*100</f>
        <v>-29.738534817131978</v>
      </c>
      <c r="AG8" s="53">
        <f>+$B8*AF8/10000</f>
        <v>-0.31359635324639151</v>
      </c>
      <c r="AH8" s="18"/>
    </row>
    <row r="9" spans="1:36" ht="26.25" x14ac:dyDescent="0.25">
      <c r="A9" s="59" t="s">
        <v>31</v>
      </c>
      <c r="B9" s="32">
        <f>'Annexe 1'!B6</f>
        <v>204.62951007867855</v>
      </c>
      <c r="C9" s="32">
        <f>'Annexe 1'!C6</f>
        <v>95.104719085782179</v>
      </c>
      <c r="D9" s="32">
        <f>'Annexe 1'!D6</f>
        <v>111.11201889323694</v>
      </c>
      <c r="E9" s="32">
        <f>'Annexe 1'!E6</f>
        <v>93.905056217927694</v>
      </c>
      <c r="F9" s="32">
        <f>'Annexe 1'!F6</f>
        <v>99.878206647306612</v>
      </c>
      <c r="G9" s="32">
        <f>'Annexe 1'!G6</f>
        <v>83.056757220686308</v>
      </c>
      <c r="H9" s="32">
        <f>'Annexe 1'!H6</f>
        <v>91.765575028695437</v>
      </c>
      <c r="I9" s="32">
        <f>'Annexe 1'!I6</f>
        <v>95.00143996482845</v>
      </c>
      <c r="J9" s="32">
        <f>'Annexe 1'!J6</f>
        <v>98.519863620766387</v>
      </c>
      <c r="K9" s="32">
        <f>'Annexe 1'!K6</f>
        <v>102.45134213002203</v>
      </c>
      <c r="L9" s="32">
        <f>'Annexe 1'!L6</f>
        <v>83.517773377252084</v>
      </c>
      <c r="M9" s="32">
        <f>'Annexe 1'!M6</f>
        <v>83.29581665710414</v>
      </c>
      <c r="N9" s="32">
        <f>'Annexe 1'!N6</f>
        <v>92.392778862409685</v>
      </c>
      <c r="O9" s="32">
        <f>'Annexe 1'!O6</f>
        <v>97.787448544348592</v>
      </c>
      <c r="P9" s="32">
        <f>'Annexe 1'!P6</f>
        <v>96.062348460339379</v>
      </c>
      <c r="Q9" s="32">
        <f>'Annexe 1'!Q6</f>
        <v>72.604400234236209</v>
      </c>
      <c r="R9" s="32">
        <f>'Annexe 1'!R6</f>
        <v>97.286271330162108</v>
      </c>
      <c r="S9" s="32">
        <f>'Annexe 1'!S6</f>
        <v>98.964803701323021</v>
      </c>
      <c r="T9" s="32">
        <f>'Annexe 1'!T6</f>
        <v>110.18392821779793</v>
      </c>
      <c r="U9" s="32">
        <f>'Annexe 1'!U6</f>
        <v>99.187074962141295</v>
      </c>
      <c r="V9" s="32">
        <f>'Annexe 1'!V6</f>
        <v>104.14073145903514</v>
      </c>
      <c r="W9" s="32">
        <f>'Annexe 1'!W6</f>
        <v>141.18335790801211</v>
      </c>
      <c r="X9" s="32">
        <f>'Annexe 1'!X6</f>
        <v>110.18392821779793</v>
      </c>
      <c r="Y9" s="32">
        <f>'Annexe 1'!Y6</f>
        <v>161.79463025653445</v>
      </c>
      <c r="Z9" s="32">
        <f>'Annexe 1'!Z6</f>
        <v>188.60163115800259</v>
      </c>
      <c r="AA9" s="32">
        <f>'Annexe 1'!AA6</f>
        <v>118.85424112032514</v>
      </c>
      <c r="AB9" s="32">
        <f>'Annexe 1'!AB6</f>
        <v>155.21980128627862</v>
      </c>
      <c r="AC9" s="32">
        <f>'Annexe 1'!AC6</f>
        <v>249.42733903260915</v>
      </c>
      <c r="AD9" s="32">
        <f>'Annexe 1'!AD6</f>
        <v>269.14093194156186</v>
      </c>
      <c r="AE9" s="32">
        <f>'Annexe 1'!AE6</f>
        <v>307.44450468788511</v>
      </c>
      <c r="AF9" s="45">
        <f t="shared" si="0"/>
        <v>158.67356670649704</v>
      </c>
      <c r="AG9" s="53">
        <f>+$B9*AF9/10000</f>
        <v>3.246929421758701</v>
      </c>
      <c r="AH9" s="18"/>
    </row>
    <row r="10" spans="1:36" ht="38.25" customHeight="1" x14ac:dyDescent="0.4">
      <c r="A10" s="31" t="s">
        <v>5</v>
      </c>
      <c r="B10" s="28">
        <f>'Annexe 1'!B7</f>
        <v>1302.8727758367779</v>
      </c>
      <c r="C10" s="28">
        <f>'Annexe 1'!C7</f>
        <v>46.216424014663872</v>
      </c>
      <c r="D10" s="28">
        <f>'Annexe 1'!D7</f>
        <v>59.427913071108023</v>
      </c>
      <c r="E10" s="28">
        <f>'Annexe 1'!E7</f>
        <v>57.475342308571022</v>
      </c>
      <c r="F10" s="28">
        <f>'Annexe 1'!F7</f>
        <v>48.599557949033617</v>
      </c>
      <c r="G10" s="28">
        <f>'Annexe 1'!G7</f>
        <v>41.361181577637339</v>
      </c>
      <c r="H10" s="28">
        <f>'Annexe 1'!H7</f>
        <v>130.69051447421197</v>
      </c>
      <c r="I10" s="28">
        <f>'Annexe 1'!I7</f>
        <v>105.47853820522026</v>
      </c>
      <c r="J10" s="28">
        <f>'Annexe 1'!J7</f>
        <v>101.45801339151505</v>
      </c>
      <c r="K10" s="28">
        <f>'Annexe 1'!K7</f>
        <v>101.88199569263654</v>
      </c>
      <c r="L10" s="28">
        <f>'Annexe 1'!L7</f>
        <v>109.35821924246984</v>
      </c>
      <c r="M10" s="28">
        <f>'Annexe 1'!M7</f>
        <v>50.239743086758814</v>
      </c>
      <c r="N10" s="28">
        <f>'Annexe 1'!N7</f>
        <v>122.91440087637599</v>
      </c>
      <c r="O10" s="28">
        <f>'Annexe 1'!O7</f>
        <v>52.679228122252994</v>
      </c>
      <c r="P10" s="28">
        <f>'Annexe 1'!P7</f>
        <v>87.237836594950437</v>
      </c>
      <c r="Q10" s="28">
        <f>'Annexe 1'!Q7</f>
        <v>40.39400760057152</v>
      </c>
      <c r="R10" s="28">
        <f>'Annexe 1'!R7</f>
        <v>43.234915076630251</v>
      </c>
      <c r="S10" s="28">
        <f>'Annexe 1'!S7</f>
        <v>42.997953546589677</v>
      </c>
      <c r="T10" s="28">
        <f>'Annexe 1'!T7</f>
        <v>49.091809151406672</v>
      </c>
      <c r="U10" s="28">
        <f>'Annexe 1'!U7</f>
        <v>52.477933165408217</v>
      </c>
      <c r="V10" s="28">
        <f>'Annexe 1'!V7</f>
        <v>54.08626242972511</v>
      </c>
      <c r="W10" s="28">
        <f>'Annexe 1'!W7</f>
        <v>51.172210529168694</v>
      </c>
      <c r="X10" s="28">
        <f>'Annexe 1'!X7</f>
        <v>50.843425273294898</v>
      </c>
      <c r="Y10" s="28">
        <f>'Annexe 1'!Y7</f>
        <v>51.360633414481839</v>
      </c>
      <c r="Z10" s="28">
        <f>'Annexe 1'!Z7</f>
        <v>63.809490163321541</v>
      </c>
      <c r="AA10" s="28">
        <f>'Annexe 1'!AA7</f>
        <v>41.936368193364672</v>
      </c>
      <c r="AB10" s="28">
        <f>'Annexe 1'!AB7</f>
        <v>40.562984649875851</v>
      </c>
      <c r="AC10" s="28">
        <f>'Annexe 1'!AC7</f>
        <v>62.383359269681357</v>
      </c>
      <c r="AD10" s="28">
        <f>'Annexe 1'!AD7</f>
        <v>62.606238636200615</v>
      </c>
      <c r="AE10" s="28">
        <f>'Annexe 1'!AE7</f>
        <v>64.227877860716148</v>
      </c>
      <c r="AF10" s="52">
        <f>+SUMPRODUCT($B$7:$B$9,AF7:AF9)/(SUM($B$7:$B$9))</f>
        <v>-3.0764185606641314</v>
      </c>
      <c r="AG10" s="28">
        <f t="shared" ref="AG10" si="1">+SUMPRODUCT($B$7:$B$9,AG7:AG9)/(SUM($B$7:$B$9))</f>
        <v>-2.0560491976329622</v>
      </c>
      <c r="AH10" s="25"/>
    </row>
    <row r="11" spans="1:36" ht="19.5" customHeight="1" x14ac:dyDescent="0.25">
      <c r="A11" s="59" t="s">
        <v>32</v>
      </c>
      <c r="B11" s="32">
        <f>'Annexe 1'!B8</f>
        <v>62.536960189649854</v>
      </c>
      <c r="C11" s="32">
        <f>'Annexe 1'!C8</f>
        <v>92.572688203771676</v>
      </c>
      <c r="D11" s="32">
        <f>'Annexe 1'!D8</f>
        <v>92.872571604414858</v>
      </c>
      <c r="E11" s="32">
        <f>'Annexe 1'!E8</f>
        <v>97.118170307160099</v>
      </c>
      <c r="F11" s="32">
        <f>'Annexe 1'!F8</f>
        <v>108.37586495307396</v>
      </c>
      <c r="G11" s="32">
        <f>'Annexe 1'!G8</f>
        <v>102.03001884190736</v>
      </c>
      <c r="H11" s="32">
        <f>'Annexe 1'!H8</f>
        <v>103.75055307440061</v>
      </c>
      <c r="I11" s="32">
        <f>'Annexe 1'!I8</f>
        <v>100.94727913893291</v>
      </c>
      <c r="J11" s="32">
        <f>'Annexe 1'!J8</f>
        <v>127.00748504560386</v>
      </c>
      <c r="K11" s="32">
        <f>'Annexe 1'!K8</f>
        <v>97.245686167804422</v>
      </c>
      <c r="L11" s="32">
        <f>'Annexe 1'!L8</f>
        <v>22.521593438467743</v>
      </c>
      <c r="M11" s="32">
        <f>'Annexe 1'!M8</f>
        <v>30.527846938186592</v>
      </c>
      <c r="N11" s="32">
        <f>'Annexe 1'!N8</f>
        <v>91.775521467038672</v>
      </c>
      <c r="O11" s="32">
        <f>'Annexe 1'!O8</f>
        <v>100.58211415041647</v>
      </c>
      <c r="P11" s="32">
        <f>'Annexe 1'!P8</f>
        <v>102.70797179885493</v>
      </c>
      <c r="Q11" s="32">
        <f>'Annexe 1'!Q8</f>
        <v>138.44762872356981</v>
      </c>
      <c r="R11" s="32">
        <f>'Annexe 1'!R8</f>
        <v>186.16949380146849</v>
      </c>
      <c r="S11" s="32">
        <f>'Annexe 1'!S8</f>
        <v>148.08741690491016</v>
      </c>
      <c r="T11" s="32">
        <f>'Annexe 1'!T8</f>
        <v>170.77566093533048</v>
      </c>
      <c r="U11" s="32">
        <f>'Annexe 1'!U8</f>
        <v>253.59714242656</v>
      </c>
      <c r="V11" s="32">
        <f>'Annexe 1'!V8</f>
        <v>283.85321830106341</v>
      </c>
      <c r="W11" s="32">
        <f>'Annexe 1'!W8</f>
        <v>238.9162101803073</v>
      </c>
      <c r="X11" s="32">
        <f>'Annexe 1'!X8</f>
        <v>170.77566093533048</v>
      </c>
      <c r="Y11" s="32">
        <f>'Annexe 1'!Y8</f>
        <v>347.41983440050637</v>
      </c>
      <c r="Z11" s="32">
        <f>'Annexe 1'!Z8</f>
        <v>418.90400705416306</v>
      </c>
      <c r="AA11" s="32">
        <f>'Annexe 1'!AA8</f>
        <v>252.31594963448663</v>
      </c>
      <c r="AB11" s="32">
        <f>'Annexe 1'!AB8</f>
        <v>380.87443623158998</v>
      </c>
      <c r="AC11" s="32">
        <f>'Annexe 1'!AC8</f>
        <v>370.7011787752399</v>
      </c>
      <c r="AD11" s="32">
        <f>'Annexe 1'!AD8</f>
        <v>447.1575286573057</v>
      </c>
      <c r="AE11" s="32">
        <f>'Annexe 1'!AE8</f>
        <v>327.00487792482147</v>
      </c>
      <c r="AF11" s="45">
        <f>((AE11/AA11)-1)*100</f>
        <v>29.601350369856426</v>
      </c>
      <c r="AG11" s="53">
        <f>+$B11*AF11/10000</f>
        <v>0.18511784696395883</v>
      </c>
      <c r="AH11" s="18"/>
    </row>
    <row r="12" spans="1:36" ht="29.25" customHeight="1" x14ac:dyDescent="0.25">
      <c r="A12" s="59" t="s">
        <v>33</v>
      </c>
      <c r="B12" s="32">
        <f>'Annexe 1'!B9</f>
        <v>72.274402018887784</v>
      </c>
      <c r="C12" s="32">
        <f>'Annexe 1'!C9</f>
        <v>83.472251302579792</v>
      </c>
      <c r="D12" s="32">
        <f>'Annexe 1'!D9</f>
        <v>96.874291300937585</v>
      </c>
      <c r="E12" s="32">
        <f>'Annexe 1'!E9</f>
        <v>98.639481209392301</v>
      </c>
      <c r="F12" s="32">
        <f>'Annexe 1'!F9</f>
        <v>103.52300684379435</v>
      </c>
      <c r="G12" s="32">
        <f>'Annexe 1'!G9</f>
        <v>109.04226502322523</v>
      </c>
      <c r="H12" s="32">
        <f>'Annexe 1'!H9</f>
        <v>103.51430230470902</v>
      </c>
      <c r="I12" s="32">
        <f>'Annexe 1'!I9</f>
        <v>117.80405991914341</v>
      </c>
      <c r="J12" s="32">
        <f>'Annexe 1'!J9</f>
        <v>136.11804507417628</v>
      </c>
      <c r="K12" s="32">
        <f>'Annexe 1'!K9</f>
        <v>98.734082442391653</v>
      </c>
      <c r="L12" s="32">
        <f>'Annexe 1'!L9</f>
        <v>52.590014676937102</v>
      </c>
      <c r="M12" s="32">
        <f>'Annexe 1'!M9</f>
        <v>64.792063625584987</v>
      </c>
      <c r="N12" s="32">
        <f>'Annexe 1'!N9</f>
        <v>124.71414765288509</v>
      </c>
      <c r="O12" s="32">
        <f>'Annexe 1'!O9</f>
        <v>117.16153696613692</v>
      </c>
      <c r="P12" s="32">
        <f>'Annexe 1'!P9</f>
        <v>142.01239893192448</v>
      </c>
      <c r="Q12" s="32">
        <f>'Annexe 1'!Q9</f>
        <v>154.0718472061742</v>
      </c>
      <c r="R12" s="32">
        <f>'Annexe 1'!R9</f>
        <v>212.75239022965619</v>
      </c>
      <c r="S12" s="32">
        <f>'Annexe 1'!S9</f>
        <v>182.95163680245088</v>
      </c>
      <c r="T12" s="32">
        <f>'Annexe 1'!T9</f>
        <v>187.46132527106636</v>
      </c>
      <c r="U12" s="32">
        <f>'Annexe 1'!U9</f>
        <v>258.97142845139945</v>
      </c>
      <c r="V12" s="32">
        <f>'Annexe 1'!V9</f>
        <v>243.51477018325249</v>
      </c>
      <c r="W12" s="32">
        <f>'Annexe 1'!W9</f>
        <v>224.52489457861398</v>
      </c>
      <c r="X12" s="32">
        <f>'Annexe 1'!X9</f>
        <v>187.46132527106636</v>
      </c>
      <c r="Y12" s="32">
        <f>'Annexe 1'!Y9</f>
        <v>320.44610124152899</v>
      </c>
      <c r="Z12" s="32">
        <f>'Annexe 1'!Z9</f>
        <v>471.06871095414425</v>
      </c>
      <c r="AA12" s="32">
        <f>'Annexe 1'!AA9</f>
        <v>273.00055342448655</v>
      </c>
      <c r="AB12" s="32">
        <f>'Annexe 1'!AB9</f>
        <v>260.92065937621248</v>
      </c>
      <c r="AC12" s="32">
        <f>'Annexe 1'!AC9</f>
        <v>415.42129376198619</v>
      </c>
      <c r="AD12" s="32">
        <f>'Annexe 1'!AD9</f>
        <v>492.31655358941913</v>
      </c>
      <c r="AE12" s="32">
        <f>'Annexe 1'!AE9</f>
        <v>323.90740438668627</v>
      </c>
      <c r="AF12" s="45">
        <f>((AE12/AA12)-1)*100</f>
        <v>18.647160353204484</v>
      </c>
      <c r="AG12" s="53">
        <f>+$B12*AF12/10000</f>
        <v>0.13477123638781663</v>
      </c>
      <c r="AH12" s="18"/>
    </row>
    <row r="13" spans="1:36" ht="37.5" customHeight="1" x14ac:dyDescent="0.4">
      <c r="A13" s="31" t="s">
        <v>91</v>
      </c>
      <c r="B13" s="28">
        <f>'Annexe 1'!B10</f>
        <v>134.81136220853764</v>
      </c>
      <c r="C13" s="28">
        <f>'Annexe 1'!C10</f>
        <v>87.693806896075728</v>
      </c>
      <c r="D13" s="28">
        <f>'Annexe 1'!D10</f>
        <v>95.017953813860913</v>
      </c>
      <c r="E13" s="28">
        <f>'Annexe 1'!E10</f>
        <v>97.933767998203109</v>
      </c>
      <c r="F13" s="28">
        <f>'Annexe 1'!F10</f>
        <v>105.77417461937534</v>
      </c>
      <c r="G13" s="28">
        <f>'Annexe 1'!G10</f>
        <v>105.78938964909503</v>
      </c>
      <c r="H13" s="28">
        <f>'Annexe 1'!H10</f>
        <v>103.62389547799157</v>
      </c>
      <c r="I13" s="28">
        <f>'Annexe 1'!I10</f>
        <v>109.98445323831336</v>
      </c>
      <c r="J13" s="28">
        <f>'Annexe 1'!J10</f>
        <v>131.89179351437886</v>
      </c>
      <c r="K13" s="28">
        <f>'Annexe 1'!K10</f>
        <v>98.043637831155536</v>
      </c>
      <c r="L13" s="28">
        <f>'Annexe 1'!L10</f>
        <v>38.641727001844565</v>
      </c>
      <c r="M13" s="28">
        <f>'Annexe 1'!M10</f>
        <v>48.897409645346023</v>
      </c>
      <c r="N13" s="28">
        <f>'Annexe 1'!N10</f>
        <v>109.43441513820552</v>
      </c>
      <c r="O13" s="28">
        <f>'Annexe 1'!O10</f>
        <v>109.47059246703579</v>
      </c>
      <c r="P13" s="28">
        <f>'Annexe 1'!P10</f>
        <v>123.77966724944541</v>
      </c>
      <c r="Q13" s="28">
        <f>'Annexe 1'!Q10</f>
        <v>146.82400760842893</v>
      </c>
      <c r="R13" s="28">
        <f>'Annexe 1'!R10</f>
        <v>200.42098500964516</v>
      </c>
      <c r="S13" s="28">
        <f>'Annexe 1'!S10</f>
        <v>166.77865037121055</v>
      </c>
      <c r="T13" s="28">
        <f>'Annexe 1'!T10</f>
        <v>179.72109693120547</v>
      </c>
      <c r="U13" s="28">
        <f>'Annexe 1'!U10</f>
        <v>256.47837812035033</v>
      </c>
      <c r="V13" s="28">
        <f>'Annexe 1'!V10</f>
        <v>262.22716862451711</v>
      </c>
      <c r="W13" s="28">
        <f>'Annexe 1'!W10</f>
        <v>231.20080910180974</v>
      </c>
      <c r="X13" s="28">
        <f>'Annexe 1'!X10</f>
        <v>179.72109693120547</v>
      </c>
      <c r="Y13" s="28">
        <f>'Annexe 1'!Y10</f>
        <v>332.95880973356122</v>
      </c>
      <c r="Z13" s="28">
        <f>'Annexe 1'!Z10</f>
        <v>446.870290601031</v>
      </c>
      <c r="AA13" s="28">
        <f>'Annexe 1'!AA10</f>
        <v>263.40527731005238</v>
      </c>
      <c r="AB13" s="28">
        <f>'Annexe 1'!AB10</f>
        <v>316.56540952864293</v>
      </c>
      <c r="AC13" s="28">
        <f>'Annexe 1'!AC10</f>
        <v>394.67630606371927</v>
      </c>
      <c r="AD13" s="28">
        <f>'Annexe 1'!AD10</f>
        <v>471.36796217904214</v>
      </c>
      <c r="AE13" s="28">
        <f>'Annexe 1'!AE10</f>
        <v>325.34427570205219</v>
      </c>
      <c r="AF13" s="52">
        <f t="shared" ref="AF13" si="2">+SUMPRODUCT($B$11:$B$12,AF11:AF12)/(SUM($B$11:$B$12))</f>
        <v>23.728644092843147</v>
      </c>
      <c r="AG13" s="52">
        <f t="shared" ref="AG13" si="3">+SUMPRODUCT($B$11:$B$12,AG11:AG12)/(SUM($B$11:$B$12))</f>
        <v>0.15812627063495677</v>
      </c>
      <c r="AH13" s="25"/>
    </row>
    <row r="14" spans="1:36" ht="29.25" customHeight="1" x14ac:dyDescent="0.25">
      <c r="A14" s="59" t="s">
        <v>34</v>
      </c>
      <c r="B14" s="32">
        <f>'Annexe 1'!B11</f>
        <v>57.141230894886036</v>
      </c>
      <c r="C14" s="32">
        <f>'Annexe 1'!C11</f>
        <v>64.832331355124282</v>
      </c>
      <c r="D14" s="32">
        <f>'Annexe 1'!D11</f>
        <v>100.06910577708268</v>
      </c>
      <c r="E14" s="32">
        <f>'Annexe 1'!E11</f>
        <v>104.36667347248539</v>
      </c>
      <c r="F14" s="32">
        <f>'Annexe 1'!F11</f>
        <v>132.38444227403056</v>
      </c>
      <c r="G14" s="32">
        <f>'Annexe 1'!G11</f>
        <v>77.555271840993882</v>
      </c>
      <c r="H14" s="32">
        <f>'Annexe 1'!H11</f>
        <v>95.207514360575871</v>
      </c>
      <c r="I14" s="32">
        <f>'Annexe 1'!I11</f>
        <v>135.44095233484717</v>
      </c>
      <c r="J14" s="32">
        <f>'Annexe 1'!J11</f>
        <v>205.58011974044362</v>
      </c>
      <c r="K14" s="32">
        <f>'Annexe 1'!K11</f>
        <v>207.77624625685689</v>
      </c>
      <c r="L14" s="32">
        <f>'Annexe 1'!L11</f>
        <v>237.3392056038771</v>
      </c>
      <c r="M14" s="32">
        <f>'Annexe 1'!M11</f>
        <v>233.46519962899251</v>
      </c>
      <c r="N14" s="32">
        <f>'Annexe 1'!N11</f>
        <v>328.42866705582577</v>
      </c>
      <c r="O14" s="32">
        <f>'Annexe 1'!O11</f>
        <v>62.314411206761598</v>
      </c>
      <c r="P14" s="32">
        <f>'Annexe 1'!P11</f>
        <v>120.26257722677597</v>
      </c>
      <c r="Q14" s="32">
        <f>'Annexe 1'!Q11</f>
        <v>105.42926522857601</v>
      </c>
      <c r="R14" s="32">
        <f>'Annexe 1'!R11</f>
        <v>99.205412749684982</v>
      </c>
      <c r="S14" s="32">
        <f>'Annexe 1'!S11</f>
        <v>94.078519091467911</v>
      </c>
      <c r="T14" s="32">
        <f>'Annexe 1'!T11</f>
        <v>106.44532085063615</v>
      </c>
      <c r="U14" s="32">
        <f>'Annexe 1'!U11</f>
        <v>110.95764132988766</v>
      </c>
      <c r="V14" s="32">
        <f>'Annexe 1'!V11</f>
        <v>117.82754391093127</v>
      </c>
      <c r="W14" s="32">
        <f>'Annexe 1'!W11</f>
        <v>92.637938805133402</v>
      </c>
      <c r="X14" s="32">
        <f>'Annexe 1'!X11</f>
        <v>106.44532085063615</v>
      </c>
      <c r="Y14" s="32">
        <f>'Annexe 1'!Y11</f>
        <v>106.78705149989116</v>
      </c>
      <c r="Z14" s="32">
        <f>'Annexe 1'!Z11</f>
        <v>90.922047003312912</v>
      </c>
      <c r="AA14" s="32">
        <f>'Annexe 1'!AA11</f>
        <v>68.333330811757691</v>
      </c>
      <c r="AB14" s="32">
        <f>'Annexe 1'!AB11</f>
        <v>84.31759904189262</v>
      </c>
      <c r="AC14" s="32">
        <f>'Annexe 1'!AC11</f>
        <v>74.223863458767767</v>
      </c>
      <c r="AD14" s="32">
        <f>'Annexe 1'!AD11</f>
        <v>137.42401018599992</v>
      </c>
      <c r="AE14" s="32">
        <f>'Annexe 1'!AE11</f>
        <v>136.76555398209095</v>
      </c>
      <c r="AF14" s="45">
        <f>((AE14/AA14)-1)*100</f>
        <v>100.14472053008507</v>
      </c>
      <c r="AG14" s="53">
        <f>+$B14*AF14/10000</f>
        <v>0.57223925987134239</v>
      </c>
      <c r="AH14" s="18"/>
    </row>
    <row r="15" spans="1:36" ht="20.25" customHeight="1" x14ac:dyDescent="0.25">
      <c r="A15" s="59" t="s">
        <v>35</v>
      </c>
      <c r="B15" s="32">
        <f>'Annexe 1'!B12</f>
        <v>2469.5772171013255</v>
      </c>
      <c r="C15" s="32">
        <f>'Annexe 1'!C12</f>
        <v>92.212692760471384</v>
      </c>
      <c r="D15" s="32">
        <f>'Annexe 1'!D12</f>
        <v>98.263469123202967</v>
      </c>
      <c r="E15" s="32">
        <f>'Annexe 1'!E12</f>
        <v>109.98790317103577</v>
      </c>
      <c r="F15" s="32">
        <f>'Annexe 1'!F12</f>
        <v>101.79258357028664</v>
      </c>
      <c r="G15" s="32">
        <f>'Annexe 1'!G12</f>
        <v>112.48024073873349</v>
      </c>
      <c r="H15" s="32">
        <f>'Annexe 1'!H12</f>
        <v>115.74103005651783</v>
      </c>
      <c r="I15" s="32">
        <f>'Annexe 1'!I12</f>
        <v>116.07964076058123</v>
      </c>
      <c r="J15" s="32">
        <f>'Annexe 1'!J12</f>
        <v>90.950244283068116</v>
      </c>
      <c r="K15" s="32">
        <f>'Annexe 1'!K12</f>
        <v>111.96922588421707</v>
      </c>
      <c r="L15" s="32">
        <f>'Annexe 1'!L12</f>
        <v>99.030695753850139</v>
      </c>
      <c r="M15" s="32">
        <f>'Annexe 1'!M12</f>
        <v>99.827750041659257</v>
      </c>
      <c r="N15" s="32">
        <f>'Annexe 1'!N12</f>
        <v>108.09994067431562</v>
      </c>
      <c r="O15" s="32">
        <f>'Annexe 1'!O12</f>
        <v>209.50326673892317</v>
      </c>
      <c r="P15" s="32">
        <f>'Annexe 1'!P12</f>
        <v>103.49658916918267</v>
      </c>
      <c r="Q15" s="32">
        <f>'Annexe 1'!Q12</f>
        <v>170.47886082961992</v>
      </c>
      <c r="R15" s="32">
        <f>'Annexe 1'!R12</f>
        <v>183.36596419300531</v>
      </c>
      <c r="S15" s="32">
        <f>'Annexe 1'!S12</f>
        <v>154.93181275502619</v>
      </c>
      <c r="T15" s="32">
        <f>'Annexe 1'!T12</f>
        <v>244.64490553771685</v>
      </c>
      <c r="U15" s="32">
        <f>'Annexe 1'!U12</f>
        <v>241.3703649548967</v>
      </c>
      <c r="V15" s="32">
        <f>'Annexe 1'!V12</f>
        <v>193.61162264078436</v>
      </c>
      <c r="W15" s="32">
        <f>'Annexe 1'!W12</f>
        <v>233.47989690856059</v>
      </c>
      <c r="X15" s="32">
        <f>'Annexe 1'!X12</f>
        <v>244.64490553771685</v>
      </c>
      <c r="Y15" s="32">
        <f>'Annexe 1'!Y12</f>
        <v>241.33336207385386</v>
      </c>
      <c r="Z15" s="32">
        <f>'Annexe 1'!Z12</f>
        <v>247.14613955383976</v>
      </c>
      <c r="AA15" s="32">
        <f>'Annexe 1'!AA12</f>
        <v>332.71188027222297</v>
      </c>
      <c r="AB15" s="32">
        <f>'Annexe 1'!AB12</f>
        <v>317.26289827664158</v>
      </c>
      <c r="AC15" s="32">
        <f>'Annexe 1'!AC12</f>
        <v>340.40138532760471</v>
      </c>
      <c r="AD15" s="32">
        <f>'Annexe 1'!AD12</f>
        <v>222.19331932044958</v>
      </c>
      <c r="AE15" s="32">
        <f>'Annexe 1'!AE12</f>
        <v>288.32126968193666</v>
      </c>
      <c r="AF15" s="45">
        <f t="shared" ref="AF15:AF22" si="4">((AE15/AA15)-1)*100</f>
        <v>-13.342057564631048</v>
      </c>
      <c r="AG15" s="53">
        <f>+$B15*AF15/10000</f>
        <v>-3.294924139086723</v>
      </c>
      <c r="AH15" s="18"/>
    </row>
    <row r="16" spans="1:36" ht="29.25" customHeight="1" x14ac:dyDescent="0.25">
      <c r="A16" s="59" t="s">
        <v>36</v>
      </c>
      <c r="B16" s="32">
        <f>'Annexe 1'!B13</f>
        <v>124.70106908174073</v>
      </c>
      <c r="C16" s="32">
        <f>'Annexe 1'!C13</f>
        <v>136.24339903866567</v>
      </c>
      <c r="D16" s="32">
        <f>'Annexe 1'!D13</f>
        <v>74.648641702399914</v>
      </c>
      <c r="E16" s="32">
        <f>'Annexe 1'!E13</f>
        <v>102.82450346421642</v>
      </c>
      <c r="F16" s="32">
        <f>'Annexe 1'!F13</f>
        <v>112.76685722655073</v>
      </c>
      <c r="G16" s="32">
        <f>'Annexe 1'!G13</f>
        <v>117.68103209485756</v>
      </c>
      <c r="H16" s="32">
        <f>'Annexe 1'!H13</f>
        <v>123.722066906534</v>
      </c>
      <c r="I16" s="32">
        <f>'Annexe 1'!I13</f>
        <v>169.37309499509664</v>
      </c>
      <c r="J16" s="32">
        <f>'Annexe 1'!J13</f>
        <v>152.9344582828403</v>
      </c>
      <c r="K16" s="32">
        <f>'Annexe 1'!K13</f>
        <v>148.27903692317341</v>
      </c>
      <c r="L16" s="32">
        <f>'Annexe 1'!L13</f>
        <v>63.007108837013817</v>
      </c>
      <c r="M16" s="32">
        <f>'Annexe 1'!M13</f>
        <v>72.874715519745166</v>
      </c>
      <c r="N16" s="32">
        <f>'Annexe 1'!N13</f>
        <v>136.76651791413576</v>
      </c>
      <c r="O16" s="32">
        <f>'Annexe 1'!O13</f>
        <v>119.80025285016603</v>
      </c>
      <c r="P16" s="32">
        <f>'Annexe 1'!P13</f>
        <v>71.433640085777142</v>
      </c>
      <c r="Q16" s="32">
        <f>'Annexe 1'!Q13</f>
        <v>44.809114233930053</v>
      </c>
      <c r="R16" s="32">
        <f>'Annexe 1'!R13</f>
        <v>29.143366149635639</v>
      </c>
      <c r="S16" s="32">
        <f>'Annexe 1'!S13</f>
        <v>30.987705778420878</v>
      </c>
      <c r="T16" s="32">
        <f>'Annexe 1'!T13</f>
        <v>39.639844933724532</v>
      </c>
      <c r="U16" s="32">
        <f>'Annexe 1'!U13</f>
        <v>39.000723903088392</v>
      </c>
      <c r="V16" s="32">
        <f>'Annexe 1'!V13</f>
        <v>23.209551390653818</v>
      </c>
      <c r="W16" s="32">
        <f>'Annexe 1'!W13</f>
        <v>20.493393116914948</v>
      </c>
      <c r="X16" s="32">
        <f>'Annexe 1'!X13</f>
        <v>39.639844933724532</v>
      </c>
      <c r="Y16" s="32">
        <f>'Annexe 1'!Y13</f>
        <v>0.52957433936269604</v>
      </c>
      <c r="Z16" s="32">
        <f>'Annexe 1'!Z13</f>
        <v>0.52852511158373428</v>
      </c>
      <c r="AA16" s="32">
        <f>'Annexe 1'!AA13</f>
        <v>0.80979491369645251</v>
      </c>
      <c r="AB16" s="32">
        <f>'Annexe 1'!AB13</f>
        <v>0.70845139086721742</v>
      </c>
      <c r="AC16" s="32">
        <f>'Annexe 1'!AC13</f>
        <v>1.0242974385966968</v>
      </c>
      <c r="AD16" s="32">
        <f>'Annexe 1'!AD13</f>
        <v>2.0995014315181475</v>
      </c>
      <c r="AE16" s="32">
        <f>'Annexe 1'!AE13</f>
        <v>1.1501449800887871</v>
      </c>
      <c r="AF16" s="45">
        <f t="shared" si="4"/>
        <v>42.029168204915777</v>
      </c>
      <c r="AG16" s="53">
        <f>+$B16*AF16/10000</f>
        <v>0.52410822077693031</v>
      </c>
      <c r="AH16" s="18"/>
    </row>
    <row r="17" spans="1:34" ht="29.25" customHeight="1" x14ac:dyDescent="0.25">
      <c r="A17" s="31" t="s">
        <v>7</v>
      </c>
      <c r="B17" s="28">
        <f>'Annexe 1'!B14</f>
        <v>2651.4195170779522</v>
      </c>
      <c r="C17" s="28">
        <f>'Annexe 1'!C14</f>
        <v>93.69345752326285</v>
      </c>
      <c r="D17" s="28">
        <f>'Annexe 1'!D14</f>
        <v>97.191734565053906</v>
      </c>
      <c r="E17" s="28">
        <f>'Annexe 1'!E14</f>
        <v>109.52985133201307</v>
      </c>
      <c r="F17" s="28">
        <f>'Annexe 1'!F14</f>
        <v>102.96801435328877</v>
      </c>
      <c r="G17" s="28">
        <f>'Annexe 1'!G14</f>
        <v>111.97216894514297</v>
      </c>
      <c r="H17" s="28">
        <f>'Annexe 1'!H14</f>
        <v>115.6738711128875</v>
      </c>
      <c r="I17" s="28">
        <f>'Annexe 1'!I14</f>
        <v>119.00338777355458</v>
      </c>
      <c r="J17" s="28">
        <f>'Annexe 1'!J14</f>
        <v>96.335883877613313</v>
      </c>
      <c r="K17" s="28">
        <f>'Annexe 1'!K14</f>
        <v>115.74169691822426</v>
      </c>
      <c r="L17" s="28">
        <f>'Annexe 1'!L14</f>
        <v>100.31715331871661</v>
      </c>
      <c r="M17" s="28">
        <f>'Annexe 1'!M14</f>
        <v>101.44014525699858</v>
      </c>
      <c r="N17" s="28">
        <f>'Annexe 1'!N14</f>
        <v>114.19652680545958</v>
      </c>
      <c r="O17" s="28">
        <f>'Annexe 1'!O14</f>
        <v>202.11227712574558</v>
      </c>
      <c r="P17" s="28">
        <f>'Annexe 1'!P14</f>
        <v>102.34993741745053</v>
      </c>
      <c r="Q17" s="28">
        <f>'Annexe 1'!Q14</f>
        <v>163.16648887614676</v>
      </c>
      <c r="R17" s="28">
        <f>'Annexe 1'!R14</f>
        <v>174.29883611312681</v>
      </c>
      <c r="S17" s="28">
        <f>'Annexe 1'!S14</f>
        <v>147.79103603962594</v>
      </c>
      <c r="T17" s="28">
        <f>'Annexe 1'!T14</f>
        <v>232.02478096401555</v>
      </c>
      <c r="U17" s="28">
        <f>'Annexe 1'!U14</f>
        <v>229.04200502143726</v>
      </c>
      <c r="V17" s="28">
        <f>'Annexe 1'!V14</f>
        <v>183.96406749731025</v>
      </c>
      <c r="W17" s="28">
        <f>'Annexe 1'!W14</f>
        <v>220.42744430814523</v>
      </c>
      <c r="X17" s="28">
        <f>'Annexe 1'!X14</f>
        <v>232.02478096401555</v>
      </c>
      <c r="Y17" s="28">
        <f>'Annexe 1'!Y14</f>
        <v>227.10829081483564</v>
      </c>
      <c r="Z17" s="28">
        <f>'Annexe 1'!Z14</f>
        <v>232.18045160309177</v>
      </c>
      <c r="AA17" s="28">
        <f>'Annexe 1'!AA14</f>
        <v>311.40425232079838</v>
      </c>
      <c r="AB17" s="28">
        <f>'Annexe 1'!AB14</f>
        <v>297.35452137185837</v>
      </c>
      <c r="AC17" s="28">
        <f>'Annexe 1'!AC14</f>
        <v>318.70342446279767</v>
      </c>
      <c r="AD17" s="28">
        <f>'Annexe 1'!AD14</f>
        <v>210.01502884355483</v>
      </c>
      <c r="AE17" s="28">
        <f>'Annexe 1'!AE14</f>
        <v>271.54888563726439</v>
      </c>
      <c r="AF17" s="52">
        <f t="shared" ref="AF17" si="5">+SUMPRODUCT($B$14:$B$16,AF14:AF16)/(SUM($B$14:$B$16))</f>
        <v>-8.2920739033460613</v>
      </c>
      <c r="AG17" s="52">
        <f t="shared" ref="AG17" si="6">+SUMPRODUCT($B$14:$B$16,AG14:AG16)/(SUM($B$14:$B$16))</f>
        <v>-3.0319661687127057</v>
      </c>
      <c r="AH17" s="18"/>
    </row>
    <row r="18" spans="1:34" ht="19.5" customHeight="1" x14ac:dyDescent="0.25">
      <c r="A18" s="59" t="s">
        <v>37</v>
      </c>
      <c r="B18" s="32">
        <f>'Annexe 1'!B15</f>
        <v>4350.9441912696429</v>
      </c>
      <c r="C18" s="32">
        <f>'Annexe 1'!C15</f>
        <v>69.298262199001087</v>
      </c>
      <c r="D18" s="32">
        <f>'Annexe 1'!D15</f>
        <v>95.495450639959031</v>
      </c>
      <c r="E18" s="32">
        <f>'Annexe 1'!E15</f>
        <v>105.32202683025069</v>
      </c>
      <c r="F18" s="32">
        <f>'Annexe 1'!F15</f>
        <v>127.19254884163544</v>
      </c>
      <c r="G18" s="32">
        <f>'Annexe 1'!G15</f>
        <v>81.958189205841322</v>
      </c>
      <c r="H18" s="32">
        <f>'Annexe 1'!H15</f>
        <v>96.634314994417863</v>
      </c>
      <c r="I18" s="32">
        <f>'Annexe 1'!I15</f>
        <v>98.257336396850249</v>
      </c>
      <c r="J18" s="32">
        <f>'Annexe 1'!J15</f>
        <v>96.811547269277796</v>
      </c>
      <c r="K18" s="32">
        <f>'Annexe 1'!K15</f>
        <v>86.944531066413063</v>
      </c>
      <c r="L18" s="32">
        <f>'Annexe 1'!L15</f>
        <v>139.37105195964554</v>
      </c>
      <c r="M18" s="32">
        <f>'Annexe 1'!M15</f>
        <v>140.74560980664899</v>
      </c>
      <c r="N18" s="32">
        <f>'Annexe 1'!N15</f>
        <v>156.58103185851346</v>
      </c>
      <c r="O18" s="32">
        <f>'Annexe 1'!O15</f>
        <v>96.124770447372086</v>
      </c>
      <c r="P18" s="32">
        <f>'Annexe 1'!P15</f>
        <v>109.07533650282738</v>
      </c>
      <c r="Q18" s="32">
        <f>'Annexe 1'!Q15</f>
        <v>189.63389276723387</v>
      </c>
      <c r="R18" s="32">
        <f>'Annexe 1'!R15</f>
        <v>210.3527767644531</v>
      </c>
      <c r="S18" s="32">
        <f>'Annexe 1'!S15</f>
        <v>123.82419879249743</v>
      </c>
      <c r="T18" s="32">
        <f>'Annexe 1'!T15</f>
        <v>154.44844596225786</v>
      </c>
      <c r="U18" s="32">
        <f>'Annexe 1'!U15</f>
        <v>146.2488688627715</v>
      </c>
      <c r="V18" s="32">
        <f>'Annexe 1'!V15</f>
        <v>211.78868432924054</v>
      </c>
      <c r="W18" s="32">
        <f>'Annexe 1'!W15</f>
        <v>140.19489661667478</v>
      </c>
      <c r="X18" s="32">
        <f>'Annexe 1'!X15</f>
        <v>195.7156550603319</v>
      </c>
      <c r="Y18" s="32">
        <f>'Annexe 1'!Y15</f>
        <v>228.09534239437599</v>
      </c>
      <c r="Z18" s="32">
        <f>'Annexe 1'!Z15</f>
        <v>237.1347887069399</v>
      </c>
      <c r="AA18" s="32">
        <f>'Annexe 1'!AA15</f>
        <v>194.18840895630689</v>
      </c>
      <c r="AB18" s="32">
        <f>'Annexe 1'!AB15</f>
        <v>259.06620273734262</v>
      </c>
      <c r="AC18" s="32">
        <f>'Annexe 1'!AC15</f>
        <v>271.90258970053605</v>
      </c>
      <c r="AD18" s="32">
        <f>'Annexe 1'!AD15</f>
        <v>332.59920558197513</v>
      </c>
      <c r="AE18" s="32">
        <f>'Annexe 1'!AE15</f>
        <v>194.08902732040357</v>
      </c>
      <c r="AF18" s="45">
        <f t="shared" si="4"/>
        <v>-5.1177944367253314E-2</v>
      </c>
      <c r="AG18" s="53">
        <f>+$B18*AF18/10000</f>
        <v>-2.2267237976582175E-2</v>
      </c>
      <c r="AH18" s="18"/>
    </row>
    <row r="19" spans="1:34" ht="18" customHeight="1" x14ac:dyDescent="0.25">
      <c r="A19" s="59" t="s">
        <v>38</v>
      </c>
      <c r="B19" s="32">
        <f>'Annexe 1'!B16</f>
        <v>535.31174685303154</v>
      </c>
      <c r="C19" s="32">
        <f>'Annexe 1'!C16</f>
        <v>116.53554265125199</v>
      </c>
      <c r="D19" s="32">
        <f>'Annexe 1'!D16</f>
        <v>88.555799641709342</v>
      </c>
      <c r="E19" s="32">
        <f>'Annexe 1'!E16</f>
        <v>88.862649341953315</v>
      </c>
      <c r="F19" s="32">
        <f>'Annexe 1'!F16</f>
        <v>105.0090660782087</v>
      </c>
      <c r="G19" s="32">
        <f>'Annexe 1'!G16</f>
        <v>135.41420113930346</v>
      </c>
      <c r="H19" s="32">
        <f>'Annexe 1'!H16</f>
        <v>107.64074466635149</v>
      </c>
      <c r="I19" s="32">
        <f>'Annexe 1'!I16</f>
        <v>115.1610812525944</v>
      </c>
      <c r="J19" s="32">
        <f>'Annexe 1'!J16</f>
        <v>131.77426076599428</v>
      </c>
      <c r="K19" s="32">
        <f>'Annexe 1'!K16</f>
        <v>133.74536287656579</v>
      </c>
      <c r="L19" s="32">
        <f>'Annexe 1'!L16</f>
        <v>85.6440705721282</v>
      </c>
      <c r="M19" s="32">
        <f>'Annexe 1'!M16</f>
        <v>85.707860958017065</v>
      </c>
      <c r="N19" s="32">
        <f>'Annexe 1'!N16</f>
        <v>128.56666735477816</v>
      </c>
      <c r="O19" s="32">
        <f>'Annexe 1'!O16</f>
        <v>151.83077914581295</v>
      </c>
      <c r="P19" s="32">
        <f>'Annexe 1'!P16</f>
        <v>131.79776349069473</v>
      </c>
      <c r="Q19" s="32">
        <f>'Annexe 1'!Q16</f>
        <v>126.71927635069018</v>
      </c>
      <c r="R19" s="32">
        <f>'Annexe 1'!R16</f>
        <v>146.4136404839233</v>
      </c>
      <c r="S19" s="32">
        <f>'Annexe 1'!S16</f>
        <v>163.96386751480256</v>
      </c>
      <c r="T19" s="32">
        <f>'Annexe 1'!T16</f>
        <v>165.33531212270387</v>
      </c>
      <c r="U19" s="32">
        <f>'Annexe 1'!U16</f>
        <v>136.49531593580011</v>
      </c>
      <c r="V19" s="32">
        <f>'Annexe 1'!V16</f>
        <v>143.47780296495682</v>
      </c>
      <c r="W19" s="32">
        <f>'Annexe 1'!W16</f>
        <v>143.47780296495682</v>
      </c>
      <c r="X19" s="32">
        <f>'Annexe 1'!X16</f>
        <v>153.53352694727855</v>
      </c>
      <c r="Y19" s="32">
        <f>'Annexe 1'!Y16</f>
        <v>165.34201480698758</v>
      </c>
      <c r="Z19" s="32">
        <f>'Annexe 1'!Z16</f>
        <v>165.11241355928814</v>
      </c>
      <c r="AA19" s="32">
        <f>'Annexe 1'!AA16</f>
        <v>706.20703505583685</v>
      </c>
      <c r="AB19" s="32">
        <f>'Annexe 1'!AB16</f>
        <v>729.180075380522</v>
      </c>
      <c r="AC19" s="32">
        <f>'Annexe 1'!AC16</f>
        <v>143.47198098057643</v>
      </c>
      <c r="AD19" s="32">
        <f>'Annexe 1'!AD16</f>
        <v>170.14467286721253</v>
      </c>
      <c r="AE19" s="32">
        <f>'Annexe 1'!AE16</f>
        <v>234.45005658380933</v>
      </c>
      <c r="AF19" s="45">
        <f t="shared" si="4"/>
        <v>-66.801512170538999</v>
      </c>
      <c r="AG19" s="53">
        <f>+$B19*AF19/10000</f>
        <v>-3.5759634172435275</v>
      </c>
      <c r="AH19" s="18"/>
    </row>
    <row r="20" spans="1:34" ht="29.25" customHeight="1" x14ac:dyDescent="0.25">
      <c r="A20" s="59" t="s">
        <v>39</v>
      </c>
      <c r="B20" s="32">
        <f>'Annexe 1'!B17</f>
        <v>742.89776047085888</v>
      </c>
      <c r="C20" s="32">
        <f>'Annexe 1'!C17</f>
        <v>60.788169380534725</v>
      </c>
      <c r="D20" s="32">
        <f>'Annexe 1'!D17</f>
        <v>76.295015467081754</v>
      </c>
      <c r="E20" s="32">
        <f>'Annexe 1'!E17</f>
        <v>118.31310470915741</v>
      </c>
      <c r="F20" s="32">
        <f>'Annexe 1'!F17</f>
        <v>144.60371044322608</v>
      </c>
      <c r="G20" s="32">
        <f>'Annexe 1'!G17</f>
        <v>63.548715824882635</v>
      </c>
      <c r="H20" s="32">
        <f>'Annexe 1'!H17</f>
        <v>87.7599254916734</v>
      </c>
      <c r="I20" s="32">
        <f>'Annexe 1'!I17</f>
        <v>149.19770673412421</v>
      </c>
      <c r="J20" s="32">
        <f>'Annexe 1'!J17</f>
        <v>132.66561522356429</v>
      </c>
      <c r="K20" s="32">
        <f>'Annexe 1'!K17</f>
        <v>76.781798404292175</v>
      </c>
      <c r="L20" s="32">
        <f>'Annexe 1'!L17</f>
        <v>143.04089336676623</v>
      </c>
      <c r="M20" s="32">
        <f>'Annexe 1'!M17</f>
        <v>143.04089336676623</v>
      </c>
      <c r="N20" s="32">
        <f>'Annexe 1'!N17</f>
        <v>131.8332499399697</v>
      </c>
      <c r="O20" s="32">
        <f>'Annexe 1'!O17</f>
        <v>36.012584114682639</v>
      </c>
      <c r="P20" s="32">
        <f>'Annexe 1'!P17</f>
        <v>96.264753406062425</v>
      </c>
      <c r="Q20" s="32">
        <f>'Annexe 1'!Q17</f>
        <v>105.11843082268808</v>
      </c>
      <c r="R20" s="32">
        <f>'Annexe 1'!R17</f>
        <v>195.60518130415736</v>
      </c>
      <c r="S20" s="32">
        <f>'Annexe 1'!S17</f>
        <v>89.294413441775262</v>
      </c>
      <c r="T20" s="32">
        <f>'Annexe 1'!T17</f>
        <v>151.80966871994977</v>
      </c>
      <c r="U20" s="32">
        <f>'Annexe 1'!U17</f>
        <v>206.33940655017946</v>
      </c>
      <c r="V20" s="32">
        <f>'Annexe 1'!V17</f>
        <v>237.01666538415142</v>
      </c>
      <c r="W20" s="32">
        <f>'Annexe 1'!W17</f>
        <v>111.61485333378326</v>
      </c>
      <c r="X20" s="32">
        <f>'Annexe 1'!X17</f>
        <v>144.78942254952935</v>
      </c>
      <c r="Y20" s="32">
        <f>'Annexe 1'!Y17</f>
        <v>238.36037756518166</v>
      </c>
      <c r="Z20" s="32">
        <f>'Annexe 1'!Z17</f>
        <v>284.09528626637712</v>
      </c>
      <c r="AA20" s="32">
        <f>'Annexe 1'!AA17</f>
        <v>147.6758848746081</v>
      </c>
      <c r="AB20" s="32">
        <f>'Annexe 1'!AB17</f>
        <v>355.64875160819838</v>
      </c>
      <c r="AC20" s="32">
        <f>'Annexe 1'!AC17</f>
        <v>490.61463710879815</v>
      </c>
      <c r="AD20" s="32">
        <f>'Annexe 1'!AD17</f>
        <v>582.09785975310854</v>
      </c>
      <c r="AE20" s="32">
        <f>'Annexe 1'!AE17</f>
        <v>234.45005658380933</v>
      </c>
      <c r="AF20" s="45">
        <f t="shared" si="4"/>
        <v>58.759879301133935</v>
      </c>
      <c r="AG20" s="53">
        <f>+$B20*AF20/10000</f>
        <v>4.3652582738350381</v>
      </c>
      <c r="AH20" s="18"/>
    </row>
    <row r="21" spans="1:34" ht="23.25" customHeight="1" x14ac:dyDescent="0.4">
      <c r="A21" s="31" t="s">
        <v>90</v>
      </c>
      <c r="B21" s="28">
        <f>'Annexe 1'!B18</f>
        <v>5629.1536985935336</v>
      </c>
      <c r="C21" s="28">
        <f>'Annexe 1'!C18</f>
        <v>72.667248592813991</v>
      </c>
      <c r="D21" s="28">
        <f>'Annexe 1'!D18</f>
        <v>92.301571426301749</v>
      </c>
      <c r="E21" s="28">
        <f>'Annexe 1'!E18</f>
        <v>105.47127565022488</v>
      </c>
      <c r="F21" s="28">
        <f>'Annexe 1'!F18</f>
        <v>127.38078922524915</v>
      </c>
      <c r="G21" s="28">
        <f>'Annexe 1'!G18</f>
        <v>84.612100500796473</v>
      </c>
      <c r="H21" s="28">
        <f>'Annexe 1'!H18</f>
        <v>96.509803739198048</v>
      </c>
      <c r="I21" s="28">
        <f>'Annexe 1'!I18</f>
        <v>106.58758686414866</v>
      </c>
      <c r="J21" s="28">
        <f>'Annexe 1'!J18</f>
        <v>104.86815052652943</v>
      </c>
      <c r="K21" s="28">
        <f>'Annexe 1'!K18</f>
        <v>90.053908538178902</v>
      </c>
      <c r="L21" s="28">
        <f>'Annexe 1'!L18</f>
        <v>134.74613519754612</v>
      </c>
      <c r="M21" s="28">
        <f>'Annexe 1'!M18</f>
        <v>135.81463901622658</v>
      </c>
      <c r="N21" s="28">
        <f>'Annexe 1'!N18</f>
        <v>150.65092371957243</v>
      </c>
      <c r="O21" s="28">
        <f>'Annexe 1'!O18</f>
        <v>93.489005184700972</v>
      </c>
      <c r="P21" s="28">
        <f>'Annexe 1'!P18</f>
        <v>109.54550106617276</v>
      </c>
      <c r="Q21" s="28">
        <f>'Annexe 1'!Q18</f>
        <v>172.49716391145685</v>
      </c>
      <c r="R21" s="28">
        <f>'Annexe 1'!R18</f>
        <v>202.32611258122469</v>
      </c>
      <c r="S21" s="28">
        <f>'Annexe 1'!S18</f>
        <v>123.08432487045609</v>
      </c>
      <c r="T21" s="28">
        <f>'Annexe 1'!T18</f>
        <v>155.13549873173147</v>
      </c>
      <c r="U21" s="28">
        <f>'Annexe 1'!U18</f>
        <v>153.25168607629928</v>
      </c>
      <c r="V21" s="28">
        <f>'Annexe 1'!V18</f>
        <v>208.62199044242334</v>
      </c>
      <c r="W21" s="28">
        <f>'Annexe 1'!W18</f>
        <v>136.7352874356655</v>
      </c>
      <c r="X21" s="28">
        <f>'Annexe 1'!X18</f>
        <v>184.98338942992905</v>
      </c>
      <c r="Y21" s="28">
        <f>'Annexe 1'!Y18</f>
        <v>223.48244262960543</v>
      </c>
      <c r="Z21" s="28">
        <f>'Annexe 1'!Z18</f>
        <v>236.48325649061277</v>
      </c>
      <c r="AA21" s="28">
        <f>'Annexe 1'!AA18</f>
        <v>236.74108170431452</v>
      </c>
      <c r="AB21" s="28">
        <f>'Annexe 1'!AB18</f>
        <v>316.51861120897399</v>
      </c>
      <c r="AC21" s="28">
        <f>'Annexe 1'!AC18</f>
        <v>288.5534544171511</v>
      </c>
      <c r="AD21" s="28">
        <f>'Annexe 1'!AD18</f>
        <v>350.0775295007337</v>
      </c>
      <c r="AE21" s="28">
        <f>'Annexe 1'!AE18</f>
        <v>203.25378886222342</v>
      </c>
      <c r="AF21" s="52">
        <f>+SUMPRODUCT($B$18:$B$20,AF18:AF20)/(SUM($B$18:$B$20))</f>
        <v>1.3625984645019966</v>
      </c>
      <c r="AG21" s="52">
        <f t="shared" ref="AG21" si="7">+SUMPRODUCT($B$18:$B$20,AG18:AG20)/(SUM($B$18:$B$20))</f>
        <v>0.21882540931858188</v>
      </c>
      <c r="AH21" s="25"/>
    </row>
    <row r="22" spans="1:34" ht="18" customHeight="1" x14ac:dyDescent="0.25">
      <c r="A22" s="59" t="s">
        <v>56</v>
      </c>
      <c r="B22" s="32">
        <f>'Annexe 1'!B19</f>
        <v>24.399811266015117</v>
      </c>
      <c r="C22" s="32">
        <f>'Annexe 1'!C19</f>
        <v>87.366909816679311</v>
      </c>
      <c r="D22" s="32">
        <f>'Annexe 1'!D19</f>
        <v>124.96290289242269</v>
      </c>
      <c r="E22" s="32">
        <f>'Annexe 1'!E19</f>
        <v>124.4320410331372</v>
      </c>
      <c r="F22" s="32">
        <f>'Annexe 1'!F19</f>
        <v>110.75682579615393</v>
      </c>
      <c r="G22" s="32">
        <f>'Annexe 1'!G19</f>
        <v>200.2065618705586</v>
      </c>
      <c r="H22" s="32">
        <f>'Annexe 1'!H19</f>
        <v>119.42294881560656</v>
      </c>
      <c r="I22" s="32">
        <f>'Annexe 1'!I19</f>
        <v>115.00353298505645</v>
      </c>
      <c r="J22" s="32">
        <f>'Annexe 1'!J19</f>
        <v>133.11847474072169</v>
      </c>
      <c r="K22" s="32">
        <f>'Annexe 1'!K19</f>
        <v>113.85199696269565</v>
      </c>
      <c r="L22" s="32">
        <f>'Annexe 1'!L19</f>
        <v>96.067611760084958</v>
      </c>
      <c r="M22" s="32">
        <f>'Annexe 1'!M19</f>
        <v>96.41768087520434</v>
      </c>
      <c r="N22" s="32">
        <f>'Annexe 1'!N19</f>
        <v>128.52828638810871</v>
      </c>
      <c r="O22" s="32">
        <f>'Annexe 1'!O19</f>
        <v>120.25865074298041</v>
      </c>
      <c r="P22" s="32">
        <f>'Annexe 1'!P19</f>
        <v>117.76146130890584</v>
      </c>
      <c r="Q22" s="32">
        <f>'Annexe 1'!Q19</f>
        <v>129.17499782514503</v>
      </c>
      <c r="R22" s="32">
        <f>'Annexe 1'!R19</f>
        <v>173.78964442709017</v>
      </c>
      <c r="S22" s="32">
        <f>'Annexe 1'!S19</f>
        <v>160.81771556534733</v>
      </c>
      <c r="T22" s="32">
        <f>'Annexe 1'!T19</f>
        <v>154.72878705042362</v>
      </c>
      <c r="U22" s="32">
        <f>'Annexe 1'!U19</f>
        <v>225.34980675822101</v>
      </c>
      <c r="V22" s="32">
        <f>'Annexe 1'!V19</f>
        <v>171.14796286313685</v>
      </c>
      <c r="W22" s="32">
        <f>'Annexe 1'!W19</f>
        <v>141.59178227452651</v>
      </c>
      <c r="X22" s="32">
        <f>'Annexe 1'!X19</f>
        <v>154.72878705042362</v>
      </c>
      <c r="Y22" s="32">
        <f>'Annexe 1'!Y19</f>
        <v>208.84734220532656</v>
      </c>
      <c r="Z22" s="32">
        <f>'Annexe 1'!Z19</f>
        <v>249.38709864195408</v>
      </c>
      <c r="AA22" s="32">
        <f>'Annexe 1'!AA19</f>
        <v>218.98809262167876</v>
      </c>
      <c r="AB22" s="32">
        <f>'Annexe 1'!AB19</f>
        <v>176.31910170229756</v>
      </c>
      <c r="AC22" s="32">
        <f>'Annexe 1'!AC19</f>
        <v>234.49858437613568</v>
      </c>
      <c r="AD22" s="32">
        <f>'Annexe 1'!AD19</f>
        <v>304.49844492595719</v>
      </c>
      <c r="AE22" s="32">
        <f>'Annexe 1'!AE19</f>
        <v>267.78786114340039</v>
      </c>
      <c r="AF22" s="45">
        <f t="shared" si="4"/>
        <v>22.284210952979766</v>
      </c>
      <c r="AG22" s="53">
        <f>+$B22*AF22/10000</f>
        <v>5.437305414647732E-2</v>
      </c>
      <c r="AH22" s="18"/>
    </row>
    <row r="23" spans="1:34" ht="19.5" customHeight="1" x14ac:dyDescent="0.25">
      <c r="A23" s="31" t="s">
        <v>9</v>
      </c>
      <c r="B23" s="3">
        <f>'Annexe 1'!B19</f>
        <v>24.399811266015117</v>
      </c>
      <c r="C23" s="3">
        <f>'Annexe 1'!C19</f>
        <v>87.366909816679311</v>
      </c>
      <c r="D23" s="3">
        <f>'Annexe 1'!D19</f>
        <v>124.96290289242269</v>
      </c>
      <c r="E23" s="3">
        <f>'Annexe 1'!E19</f>
        <v>124.4320410331372</v>
      </c>
      <c r="F23" s="3">
        <f>'Annexe 1'!F19</f>
        <v>110.75682579615393</v>
      </c>
      <c r="G23" s="3">
        <f>'Annexe 1'!G19</f>
        <v>200.2065618705586</v>
      </c>
      <c r="H23" s="3">
        <f>'Annexe 1'!H19</f>
        <v>119.42294881560656</v>
      </c>
      <c r="I23" s="3">
        <f>'Annexe 1'!I19</f>
        <v>115.00353298505645</v>
      </c>
      <c r="J23" s="3">
        <f>'Annexe 1'!J19</f>
        <v>133.11847474072169</v>
      </c>
      <c r="K23" s="3">
        <f>'Annexe 1'!K19</f>
        <v>113.85199696269565</v>
      </c>
      <c r="L23" s="3">
        <f>'Annexe 1'!L19</f>
        <v>96.067611760084958</v>
      </c>
      <c r="M23" s="3">
        <f>'Annexe 1'!M19</f>
        <v>96.41768087520434</v>
      </c>
      <c r="N23" s="3">
        <f>'Annexe 1'!N19</f>
        <v>128.52828638810871</v>
      </c>
      <c r="O23" s="3">
        <f>'Annexe 1'!O19</f>
        <v>120.25865074298041</v>
      </c>
      <c r="P23" s="3">
        <f>'Annexe 1'!P19</f>
        <v>117.76146130890584</v>
      </c>
      <c r="Q23" s="3">
        <f>'Annexe 1'!Q19</f>
        <v>129.17499782514503</v>
      </c>
      <c r="R23" s="3">
        <f>'Annexe 1'!R19</f>
        <v>173.78964442709017</v>
      </c>
      <c r="S23" s="3">
        <f>'Annexe 1'!S19</f>
        <v>160.81771556534733</v>
      </c>
      <c r="T23" s="3">
        <f>'Annexe 1'!T19</f>
        <v>154.72878705042362</v>
      </c>
      <c r="U23" s="3">
        <f>'Annexe 1'!U19</f>
        <v>225.34980675822101</v>
      </c>
      <c r="V23" s="3">
        <f>'Annexe 1'!V19</f>
        <v>171.14796286313685</v>
      </c>
      <c r="W23" s="3">
        <f>'Annexe 1'!W19</f>
        <v>141.59178227452651</v>
      </c>
      <c r="X23" s="3">
        <f>'Annexe 1'!X19</f>
        <v>154.72878705042362</v>
      </c>
      <c r="Y23" s="3">
        <f>'Annexe 1'!Y19</f>
        <v>208.84734220532656</v>
      </c>
      <c r="Z23" s="3">
        <f>'Annexe 1'!Z19</f>
        <v>249.38709864195408</v>
      </c>
      <c r="AA23" s="3">
        <f>'Annexe 1'!AA19</f>
        <v>218.98809262167876</v>
      </c>
      <c r="AB23" s="3">
        <f>'Annexe 1'!AB19</f>
        <v>176.31910170229756</v>
      </c>
      <c r="AC23" s="3">
        <f>'Annexe 1'!AC19</f>
        <v>234.49858437613568</v>
      </c>
      <c r="AD23" s="3">
        <f>'Annexe 1'!AD19</f>
        <v>304.49844492595719</v>
      </c>
      <c r="AE23" s="3">
        <f>'Annexe 1'!AE19</f>
        <v>267.78786114340039</v>
      </c>
      <c r="AF23" s="52">
        <f>AF22</f>
        <v>22.284210952979766</v>
      </c>
      <c r="AG23" s="52">
        <f t="shared" ref="AG23" si="8">AG22</f>
        <v>5.437305414647732E-2</v>
      </c>
      <c r="AH23" s="18"/>
    </row>
    <row r="24" spans="1:34" ht="29.25" customHeight="1" x14ac:dyDescent="0.25">
      <c r="A24" s="59" t="s">
        <v>40</v>
      </c>
      <c r="B24" s="32">
        <f>'Annexe 1'!B20</f>
        <v>11.793675374597225</v>
      </c>
      <c r="C24" s="32">
        <f>'Annexe 1'!C20</f>
        <v>107.33352778347373</v>
      </c>
      <c r="D24" s="32">
        <f>'Annexe 1'!D20</f>
        <v>95.667133618813878</v>
      </c>
      <c r="E24" s="32">
        <f>'Annexe 1'!E20</f>
        <v>104.40221852847793</v>
      </c>
      <c r="F24" s="32">
        <f>'Annexe 1'!F20</f>
        <v>92.597120069234478</v>
      </c>
      <c r="G24" s="32">
        <f>'Annexe 1'!G20</f>
        <v>111.13435582661822</v>
      </c>
      <c r="H24" s="32">
        <f>'Annexe 1'!H20</f>
        <v>95.373084381489491</v>
      </c>
      <c r="I24" s="32">
        <f>'Annexe 1'!I20</f>
        <v>100.63283095877355</v>
      </c>
      <c r="J24" s="32">
        <f>'Annexe 1'!J20</f>
        <v>88.325729359535472</v>
      </c>
      <c r="K24" s="32">
        <f>'Annexe 1'!K20</f>
        <v>90.876360838685741</v>
      </c>
      <c r="L24" s="32">
        <f>'Annexe 1'!L20</f>
        <v>69.32465701917603</v>
      </c>
      <c r="M24" s="32">
        <f>'Annexe 1'!M20</f>
        <v>69.32465701917603</v>
      </c>
      <c r="N24" s="32">
        <f>'Annexe 1'!N20</f>
        <v>99.586613194261531</v>
      </c>
      <c r="O24" s="32">
        <f>'Annexe 1'!O20</f>
        <v>148.54564958745181</v>
      </c>
      <c r="P24" s="32">
        <f>'Annexe 1'!P20</f>
        <v>99.108377665466946</v>
      </c>
      <c r="Q24" s="32">
        <f>'Annexe 1'!Q20</f>
        <v>0</v>
      </c>
      <c r="R24" s="32">
        <f>'Annexe 1'!R20</f>
        <v>0</v>
      </c>
      <c r="S24" s="32">
        <f>'Annexe 1'!S20</f>
        <v>0</v>
      </c>
      <c r="T24" s="32">
        <f>'Annexe 1'!T20</f>
        <v>0</v>
      </c>
      <c r="U24" s="32">
        <f>'Annexe 1'!U20</f>
        <v>0</v>
      </c>
      <c r="V24" s="32">
        <f>'Annexe 1'!V20</f>
        <v>0</v>
      </c>
      <c r="W24" s="32">
        <f>'Annexe 1'!W20</f>
        <v>0</v>
      </c>
      <c r="X24" s="32">
        <f>'Annexe 1'!X20</f>
        <v>0</v>
      </c>
      <c r="Y24" s="32">
        <f>'Annexe 1'!Y20</f>
        <v>0</v>
      </c>
      <c r="Z24" s="32">
        <f>'Annexe 1'!Z20</f>
        <v>0</v>
      </c>
      <c r="AA24" s="32">
        <f>'Annexe 1'!AA20</f>
        <v>0</v>
      </c>
      <c r="AB24" s="32">
        <f>'Annexe 1'!AB20</f>
        <v>597.79763365393353</v>
      </c>
      <c r="AC24" s="32">
        <f>'Annexe 1'!AC20</f>
        <v>246.84885376915685</v>
      </c>
      <c r="AD24" s="32">
        <f>'Annexe 1'!AD20</f>
        <v>529.5441065433123</v>
      </c>
      <c r="AE24" s="32">
        <f>'Annexe 1'!AE20</f>
        <v>474.4415000772828</v>
      </c>
      <c r="AF24" s="45">
        <v>0</v>
      </c>
      <c r="AG24" s="53">
        <f>+$B24*AF24/10000</f>
        <v>0</v>
      </c>
      <c r="AH24" s="18"/>
    </row>
    <row r="25" spans="1:34" ht="29.25" customHeight="1" x14ac:dyDescent="0.25">
      <c r="A25" s="60" t="s">
        <v>41</v>
      </c>
      <c r="B25" s="32">
        <f>'Annexe 1'!B21</f>
        <v>26.568942978936199</v>
      </c>
      <c r="C25" s="32">
        <f>'Annexe 1'!C21</f>
        <v>32.628673939543248</v>
      </c>
      <c r="D25" s="32">
        <f>'Annexe 1'!D21</f>
        <v>80.394649240978993</v>
      </c>
      <c r="E25" s="32">
        <f>'Annexe 1'!E21</f>
        <v>85.544140063416805</v>
      </c>
      <c r="F25" s="32">
        <f>'Annexe 1'!F21</f>
        <v>314.45585993658318</v>
      </c>
      <c r="G25" s="32">
        <f>'Annexe 1'!G21</f>
        <v>71.281758085978922</v>
      </c>
      <c r="H25" s="32">
        <f>'Annexe 1'!H21</f>
        <v>108.80821351424753</v>
      </c>
      <c r="I25" s="32">
        <f>'Annexe 1'!I21</f>
        <v>157.14491622678204</v>
      </c>
      <c r="J25" s="32">
        <f>'Annexe 1'!J21</f>
        <v>8.6785867023702163</v>
      </c>
      <c r="K25" s="32">
        <f>'Annexe 1'!K21</f>
        <v>39.650689520068696</v>
      </c>
      <c r="L25" s="32">
        <f>'Annexe 1'!L21</f>
        <v>56.645160899275837</v>
      </c>
      <c r="M25" s="32">
        <f>'Annexe 1'!M21</f>
        <v>56.645160899275837</v>
      </c>
      <c r="N25" s="32">
        <f>'Annexe 1'!N21</f>
        <v>70.849238080376793</v>
      </c>
      <c r="O25" s="32">
        <f>'Annexe 1'!O21</f>
        <v>45.795709749464997</v>
      </c>
      <c r="P25" s="32">
        <f>'Annexe 1'!P21</f>
        <v>53.781395432558064</v>
      </c>
      <c r="Q25" s="32">
        <f>'Annexe 1'!Q21</f>
        <v>114.36693788294542</v>
      </c>
      <c r="R25" s="32">
        <f>'Annexe 1'!R21</f>
        <v>99.778072389266796</v>
      </c>
      <c r="S25" s="32">
        <f>'Annexe 1'!S21</f>
        <v>45.622083465481005</v>
      </c>
      <c r="T25" s="32">
        <f>'Annexe 1'!T21</f>
        <v>113.80033726298079</v>
      </c>
      <c r="U25" s="32">
        <f>'Annexe 1'!U21</f>
        <v>80.032958756108684</v>
      </c>
      <c r="V25" s="32">
        <f>'Annexe 1'!V21</f>
        <v>100.74647479853536</v>
      </c>
      <c r="W25" s="32">
        <f>'Annexe 1'!W21</f>
        <v>70.57319975237715</v>
      </c>
      <c r="X25" s="32">
        <f>'Annexe 1'!X21</f>
        <v>113.80033726298079</v>
      </c>
      <c r="Y25" s="32">
        <f>'Annexe 1'!Y21</f>
        <v>30.906769905326016</v>
      </c>
      <c r="Z25" s="32">
        <f>'Annexe 1'!Z21</f>
        <v>25.180030301429898</v>
      </c>
      <c r="AA25" s="32">
        <f>'Annexe 1'!AA21</f>
        <v>59.462882300795208</v>
      </c>
      <c r="AB25" s="32">
        <f>'Annexe 1'!AB21</f>
        <v>88.22701119535742</v>
      </c>
      <c r="AC25" s="32">
        <f>'Annexe 1'!AC21</f>
        <v>77.286453111760281</v>
      </c>
      <c r="AD25" s="32">
        <f>'Annexe 1'!AD21</f>
        <v>113.46313031032196</v>
      </c>
      <c r="AE25" s="32">
        <f>'Annexe 1'!AE21</f>
        <v>79.068549559120513</v>
      </c>
      <c r="AF25" s="45">
        <f>((AE25/AA25)-1)*100</f>
        <v>32.971269638678649</v>
      </c>
      <c r="AG25" s="53">
        <f>+$B25*AF25/10000</f>
        <v>8.7601178297318338E-2</v>
      </c>
      <c r="AH25" s="18"/>
    </row>
    <row r="26" spans="1:34" ht="33" customHeight="1" x14ac:dyDescent="0.4">
      <c r="A26" s="31" t="s">
        <v>78</v>
      </c>
      <c r="B26" s="29">
        <f>'Annexe 1'!B22</f>
        <v>38.362618353533421</v>
      </c>
      <c r="C26" s="29">
        <f>'Annexe 1'!C22</f>
        <v>55.594905989261989</v>
      </c>
      <c r="D26" s="29">
        <f>'Annexe 1'!D22</f>
        <v>85.089811632031029</v>
      </c>
      <c r="E26" s="29">
        <f>'Annexe 1'!E22</f>
        <v>91.341608149562944</v>
      </c>
      <c r="F26" s="29">
        <f>'Annexe 1'!F22</f>
        <v>246.25066255146456</v>
      </c>
      <c r="G26" s="29">
        <f>'Annexe 1'!G22</f>
        <v>83.5334922157015</v>
      </c>
      <c r="H26" s="29">
        <f>'Annexe 1'!H22</f>
        <v>104.67790233091435</v>
      </c>
      <c r="I26" s="29">
        <f>'Annexe 1'!I22</f>
        <v>139.77161854802591</v>
      </c>
      <c r="J26" s="29">
        <f>'Annexe 1'!J22</f>
        <v>33.164208000592275</v>
      </c>
      <c r="K26" s="29">
        <f>'Annexe 1'!K22</f>
        <v>55.398804854900639</v>
      </c>
      <c r="L26" s="29">
        <f>'Annexe 1'!L22</f>
        <v>60.543170669450838</v>
      </c>
      <c r="M26" s="29">
        <f>'Annexe 1'!M22</f>
        <v>60.543170669450838</v>
      </c>
      <c r="N26" s="29">
        <f>'Annexe 1'!N22</f>
        <v>79.683861152447932</v>
      </c>
      <c r="O26" s="29">
        <f>'Annexe 1'!O22</f>
        <v>77.383737032722564</v>
      </c>
      <c r="P26" s="29">
        <f>'Annexe 1'!P22</f>
        <v>67.716098982734962</v>
      </c>
      <c r="Q26" s="29">
        <f>'Annexe 1'!Q22</f>
        <v>79.207540613755882</v>
      </c>
      <c r="R26" s="29">
        <f>'Annexe 1'!R22</f>
        <v>69.103675130517402</v>
      </c>
      <c r="S26" s="29">
        <f>'Annexe 1'!S22</f>
        <v>31.596658054050387</v>
      </c>
      <c r="T26" s="29">
        <f>'Annexe 1'!T22</f>
        <v>78.815127889865678</v>
      </c>
      <c r="U26" s="29">
        <f>'Annexe 1'!U22</f>
        <v>55.428727466688969</v>
      </c>
      <c r="V26" s="29">
        <f>'Annexe 1'!V22</f>
        <v>69.774365231891849</v>
      </c>
      <c r="W26" s="29">
        <f>'Annexe 1'!W22</f>
        <v>48.877146569670458</v>
      </c>
      <c r="X26" s="29">
        <f>'Annexe 1'!X22</f>
        <v>78.815127889865678</v>
      </c>
      <c r="Y26" s="29">
        <f>'Annexe 1'!Y22</f>
        <v>21.405217957498323</v>
      </c>
      <c r="Z26" s="29">
        <f>'Annexe 1'!Z22</f>
        <v>17.439028356232033</v>
      </c>
      <c r="AA26" s="29">
        <f>'Annexe 1'!AA22</f>
        <v>41.182432196198292</v>
      </c>
      <c r="AB26" s="29">
        <f>'Annexe 1'!AB22</f>
        <v>244.88238978096328</v>
      </c>
      <c r="AC26" s="29">
        <f>'Annexe 1'!AC22</f>
        <v>129.41438376189893</v>
      </c>
      <c r="AD26" s="29">
        <f>'Annexe 1'!AD22</f>
        <v>241.37733882485671</v>
      </c>
      <c r="AE26" s="29">
        <f>'Annexe 1'!AE22</f>
        <v>200.6165676671811</v>
      </c>
      <c r="AF26" s="52">
        <f>+SUMPRODUCT($B$24:$B$25,AF24:AF25)/(SUM($B$24:$B$25))</f>
        <v>22.835036308007833</v>
      </c>
      <c r="AG26" s="52">
        <f t="shared" ref="AG26" si="9">+SUMPRODUCT($B$24:$B$25,AG24:AG25)/(SUM($B$24:$B$25))</f>
        <v>6.0670277758939795E-2</v>
      </c>
      <c r="AH26" s="25"/>
    </row>
    <row r="27" spans="1:34" ht="15.75" customHeight="1" x14ac:dyDescent="0.25">
      <c r="A27" s="59" t="s">
        <v>42</v>
      </c>
      <c r="B27" s="32">
        <f>'Annexe 1'!B23</f>
        <v>9.3388320483722644</v>
      </c>
      <c r="C27" s="32">
        <f>'Annexe 1'!C23</f>
        <v>96.266183354927179</v>
      </c>
      <c r="D27" s="32">
        <f>'Annexe 1'!D23</f>
        <v>108.81978797771657</v>
      </c>
      <c r="E27" s="32">
        <f>'Annexe 1'!E23</f>
        <v>102.70587593305891</v>
      </c>
      <c r="F27" s="32">
        <f>'Annexe 1'!F23</f>
        <v>92.208152734297357</v>
      </c>
      <c r="G27" s="32">
        <f>'Annexe 1'!G23</f>
        <v>365.89130209892278</v>
      </c>
      <c r="H27" s="32">
        <f>'Annexe 1'!H23</f>
        <v>50.769299410048347</v>
      </c>
      <c r="I27" s="32">
        <f>'Annexe 1'!I23</f>
        <v>105.21939760788609</v>
      </c>
      <c r="J27" s="32">
        <f>'Annexe 1'!J23</f>
        <v>90.641618249333575</v>
      </c>
      <c r="K27" s="32">
        <f>'Annexe 1'!K23</f>
        <v>69.418479621732374</v>
      </c>
      <c r="L27" s="32">
        <f>'Annexe 1'!L23</f>
        <v>87.547617957425345</v>
      </c>
      <c r="M27" s="32">
        <f>'Annexe 1'!M23</f>
        <v>87.547617957425345</v>
      </c>
      <c r="N27" s="32">
        <f>'Annexe 1'!N23</f>
        <v>98.772589693480114</v>
      </c>
      <c r="O27" s="32">
        <f>'Annexe 1'!O23</f>
        <v>134.72048750014898</v>
      </c>
      <c r="P27" s="32">
        <f>'Annexe 1'!P23</f>
        <v>95.357093855685136</v>
      </c>
      <c r="Q27" s="32">
        <f>'Annexe 1'!Q23</f>
        <v>98.169929399493583</v>
      </c>
      <c r="R27" s="32">
        <f>'Annexe 1'!R23</f>
        <v>85.326506450082547</v>
      </c>
      <c r="S27" s="32">
        <f>'Annexe 1'!S23</f>
        <v>131.78889324496063</v>
      </c>
      <c r="T27" s="32">
        <f>'Annexe 1'!T23</f>
        <v>82.409370494337224</v>
      </c>
      <c r="U27" s="32">
        <f>'Annexe 1'!U23</f>
        <v>93.172521594920724</v>
      </c>
      <c r="V27" s="32">
        <f>'Annexe 1'!V23</f>
        <v>100.11609825161437</v>
      </c>
      <c r="W27" s="32">
        <f>'Annexe 1'!W23</f>
        <v>128.00665389694325</v>
      </c>
      <c r="X27" s="32">
        <f>'Annexe 1'!X23</f>
        <v>82.409370494337224</v>
      </c>
      <c r="Y27" s="32">
        <f>'Annexe 1'!Y23</f>
        <v>0</v>
      </c>
      <c r="Z27" s="32">
        <f>'Annexe 1'!Z23</f>
        <v>0</v>
      </c>
      <c r="AA27" s="32">
        <f>'Annexe 1'!AA23</f>
        <v>0</v>
      </c>
      <c r="AB27" s="32">
        <f>'Annexe 1'!AB23</f>
        <v>0</v>
      </c>
      <c r="AC27" s="32">
        <f>'Annexe 1'!AC23</f>
        <v>0</v>
      </c>
      <c r="AD27" s="32">
        <f>'Annexe 1'!AD23</f>
        <v>0</v>
      </c>
      <c r="AE27" s="32">
        <f>'Annexe 1'!AE23</f>
        <v>0</v>
      </c>
      <c r="AF27" s="45">
        <v>0</v>
      </c>
      <c r="AG27" s="53">
        <f>+$B27*AF27/10000</f>
        <v>0</v>
      </c>
      <c r="AH27" s="18"/>
    </row>
    <row r="28" spans="1:34" ht="20.25" customHeight="1" x14ac:dyDescent="0.25">
      <c r="A28" s="59" t="s">
        <v>43</v>
      </c>
      <c r="B28" s="32">
        <f>'Annexe 1'!B24</f>
        <v>160.75701284572133</v>
      </c>
      <c r="C28" s="32">
        <f>'Annexe 1'!C24</f>
        <v>92.073422851201656</v>
      </c>
      <c r="D28" s="32">
        <f>'Annexe 1'!D24</f>
        <v>99.930615283918385</v>
      </c>
      <c r="E28" s="32">
        <f>'Annexe 1'!E24</f>
        <v>102.98267821522448</v>
      </c>
      <c r="F28" s="32">
        <f>'Annexe 1'!F24</f>
        <v>105.01328364965543</v>
      </c>
      <c r="G28" s="32">
        <f>'Annexe 1'!G24</f>
        <v>97.063667170849385</v>
      </c>
      <c r="H28" s="32">
        <f>'Annexe 1'!H24</f>
        <v>95.369711631767331</v>
      </c>
      <c r="I28" s="32">
        <f>'Annexe 1'!I24</f>
        <v>105.08802554838009</v>
      </c>
      <c r="J28" s="32">
        <f>'Annexe 1'!J24</f>
        <v>105.06261033286911</v>
      </c>
      <c r="K28" s="32">
        <f>'Annexe 1'!K24</f>
        <v>107.42553197108417</v>
      </c>
      <c r="L28" s="32">
        <f>'Annexe 1'!L24</f>
        <v>111.24512790956356</v>
      </c>
      <c r="M28" s="32">
        <f>'Annexe 1'!M24</f>
        <v>102.17690725107059</v>
      </c>
      <c r="N28" s="32">
        <f>'Annexe 1'!N24</f>
        <v>105.03672436407152</v>
      </c>
      <c r="O28" s="32">
        <f>'Annexe 1'!O24</f>
        <v>109.09231616562056</v>
      </c>
      <c r="P28" s="32">
        <f>'Annexe 1'!P24</f>
        <v>99.038760464322905</v>
      </c>
      <c r="Q28" s="32">
        <f>'Annexe 1'!Q24</f>
        <v>102.31715091745473</v>
      </c>
      <c r="R28" s="32">
        <f>'Annexe 1'!R24</f>
        <v>112.43620442686765</v>
      </c>
      <c r="S28" s="32">
        <f>'Annexe 1'!S24</f>
        <v>106.82001380500732</v>
      </c>
      <c r="T28" s="32">
        <f>'Annexe 1'!T24</f>
        <v>106.58084623636935</v>
      </c>
      <c r="U28" s="32">
        <f>'Annexe 1'!U24</f>
        <v>102.90139735573156</v>
      </c>
      <c r="V28" s="32">
        <f>'Annexe 1'!V24</f>
        <v>121.04839426544844</v>
      </c>
      <c r="W28" s="32">
        <f>'Annexe 1'!W24</f>
        <v>117.57976286216173</v>
      </c>
      <c r="X28" s="32">
        <f>'Annexe 1'!X24</f>
        <v>106.58084623636935</v>
      </c>
      <c r="Y28" s="32">
        <f>'Annexe 1'!Y24</f>
        <v>124.25909269450493</v>
      </c>
      <c r="Z28" s="32">
        <f>'Annexe 1'!Z24</f>
        <v>125.32012121728415</v>
      </c>
      <c r="AA28" s="32">
        <f>'Annexe 1'!AA24</f>
        <v>130.45520969679995</v>
      </c>
      <c r="AB28" s="32">
        <f>'Annexe 1'!AB24</f>
        <v>124.29513640483501</v>
      </c>
      <c r="AC28" s="32">
        <f>'Annexe 1'!AC24</f>
        <v>118.23057205520091</v>
      </c>
      <c r="AD28" s="32">
        <f>'Annexe 1'!AD24</f>
        <v>151.71767757419809</v>
      </c>
      <c r="AE28" s="32">
        <f>'Annexe 1'!AE24</f>
        <v>154.09726758075976</v>
      </c>
      <c r="AF28" s="45">
        <f t="shared" ref="AF28" si="10">((AE28/AA28)-1)*100</f>
        <v>18.122739550921697</v>
      </c>
      <c r="AG28" s="53">
        <f>+$B28*AF28/10000</f>
        <v>0.2913357474787181</v>
      </c>
      <c r="AH28" s="18"/>
    </row>
    <row r="29" spans="1:34" ht="31.5" customHeight="1" x14ac:dyDescent="0.4">
      <c r="A29" s="31" t="s">
        <v>11</v>
      </c>
      <c r="B29" s="28">
        <f>'Annexe 1'!B25</f>
        <v>170.0958448940936</v>
      </c>
      <c r="C29" s="28">
        <f>'Annexe 1'!C25</f>
        <v>92.30361945704891</v>
      </c>
      <c r="D29" s="28">
        <f>'Annexe 1'!D25</f>
        <v>100.41866066144095</v>
      </c>
      <c r="E29" s="28">
        <f>'Annexe 1'!E25</f>
        <v>102.96748084208841</v>
      </c>
      <c r="F29" s="28">
        <f>'Annexe 1'!F25</f>
        <v>104.31023903942167</v>
      </c>
      <c r="G29" s="28">
        <f>'Annexe 1'!G25</f>
        <v>111.8232054424488</v>
      </c>
      <c r="H29" s="28">
        <f>'Annexe 1'!H25</f>
        <v>92.920999499580105</v>
      </c>
      <c r="I29" s="28">
        <f>'Annexe 1'!I25</f>
        <v>105.09523831480797</v>
      </c>
      <c r="J29" s="28">
        <f>'Annexe 1'!J25</f>
        <v>104.27084952811283</v>
      </c>
      <c r="K29" s="28">
        <f>'Annexe 1'!K25</f>
        <v>105.33881739692579</v>
      </c>
      <c r="L29" s="28">
        <f>'Annexe 1'!L25</f>
        <v>109.94405517880143</v>
      </c>
      <c r="M29" s="28">
        <f>'Annexe 1'!M25</f>
        <v>101.37371023126408</v>
      </c>
      <c r="N29" s="28">
        <f>'Annexe 1'!N25</f>
        <v>104.6928023731877</v>
      </c>
      <c r="O29" s="28">
        <f>'Annexe 1'!O25</f>
        <v>110.49938867788026</v>
      </c>
      <c r="P29" s="28">
        <f>'Annexe 1'!P25</f>
        <v>98.836624626509959</v>
      </c>
      <c r="Q29" s="28">
        <f>'Annexe 1'!Q25</f>
        <v>102.08945455457327</v>
      </c>
      <c r="R29" s="28">
        <f>'Annexe 1'!R25</f>
        <v>110.94779113584971</v>
      </c>
      <c r="S29" s="28">
        <f>'Annexe 1'!S25</f>
        <v>108.19088898229906</v>
      </c>
      <c r="T29" s="28">
        <f>'Annexe 1'!T25</f>
        <v>105.253751195002</v>
      </c>
      <c r="U29" s="28">
        <f>'Annexe 1'!U25</f>
        <v>102.3672494651334</v>
      </c>
      <c r="V29" s="28">
        <f>'Annexe 1'!V25</f>
        <v>119.89914104893558</v>
      </c>
      <c r="W29" s="28">
        <f>'Annexe 1'!W25</f>
        <v>118.15223413105799</v>
      </c>
      <c r="X29" s="28">
        <f>'Annexe 1'!X25</f>
        <v>105.253751195002</v>
      </c>
      <c r="Y29" s="28">
        <f>'Annexe 1'!Y25</f>
        <v>117.43685198733408</v>
      </c>
      <c r="Z29" s="28">
        <f>'Annexe 1'!Z25</f>
        <v>118.43962648763006</v>
      </c>
      <c r="AA29" s="28">
        <f>'Annexe 1'!AA25</f>
        <v>123.29278139673097</v>
      </c>
      <c r="AB29" s="28">
        <f>'Annexe 1'!AB25</f>
        <v>117.47091677714802</v>
      </c>
      <c r="AC29" s="28">
        <f>'Annexe 1'!AC25</f>
        <v>111.73931733881462</v>
      </c>
      <c r="AD29" s="28">
        <f>'Annexe 1'!AD25</f>
        <v>143.3878685155658</v>
      </c>
      <c r="AE29" s="28">
        <f>'Annexe 1'!AE25</f>
        <v>145.63681105434779</v>
      </c>
      <c r="AF29" s="52">
        <f>+SUMPRODUCT($B$27:$B$28,AF27:AF28)/(SUM($B$27:$B$28))</f>
        <v>17.127740401895874</v>
      </c>
      <c r="AG29" s="52">
        <f t="shared" ref="AG29" si="11">+SUMPRODUCT($B$27:$B$28,AG27:AG28)/(SUM($B$27:$B$28))</f>
        <v>0.27534043838057554</v>
      </c>
      <c r="AH29" s="25"/>
    </row>
    <row r="30" spans="1:34" ht="15.75" customHeight="1" x14ac:dyDescent="0.25">
      <c r="A30" s="59" t="s">
        <v>46</v>
      </c>
      <c r="B30" s="1">
        <f>'Annexe 1'!B26</f>
        <v>0.58426127629192326</v>
      </c>
      <c r="C30" s="1">
        <f>'Annexe 1'!C26</f>
        <v>0</v>
      </c>
      <c r="D30" s="1">
        <f>'Annexe 1'!D26</f>
        <v>0</v>
      </c>
      <c r="E30" s="1">
        <f>'Annexe 1'!E26</f>
        <v>159.67162052797491</v>
      </c>
      <c r="F30" s="1">
        <f>'Annexe 1'!F26</f>
        <v>240.32837947202506</v>
      </c>
      <c r="G30" s="1">
        <f>'Annexe 1'!G26</f>
        <v>250.58320059397843</v>
      </c>
      <c r="H30" s="1">
        <f>'Annexe 1'!H26</f>
        <v>2063.2058631419059</v>
      </c>
      <c r="I30" s="1">
        <f>'Annexe 1'!I26</f>
        <v>685.89371212172739</v>
      </c>
      <c r="J30" s="1">
        <f>'Annexe 1'!J26</f>
        <v>2337.0249214873943</v>
      </c>
      <c r="K30" s="1">
        <f>'Annexe 1'!K26</f>
        <v>1320.1512977310958</v>
      </c>
      <c r="L30" s="1">
        <f>'Annexe 1'!L26</f>
        <v>173.46577010066113</v>
      </c>
      <c r="M30" s="1">
        <f>'Annexe 1'!M26</f>
        <v>261.5295673894567</v>
      </c>
      <c r="N30" s="1">
        <f>'Annexe 1'!N26</f>
        <v>345.56450472278101</v>
      </c>
      <c r="O30" s="1">
        <f>'Annexe 1'!O26</f>
        <v>0</v>
      </c>
      <c r="P30" s="1">
        <f>'Annexe 1'!P26</f>
        <v>688.19143602248926</v>
      </c>
      <c r="Q30" s="1">
        <f>'Annexe 1'!Q26</f>
        <v>1880.1535567888384</v>
      </c>
      <c r="R30" s="1">
        <f>'Annexe 1'!R26</f>
        <v>1043.3635595653502</v>
      </c>
      <c r="S30" s="1">
        <f>'Annexe 1'!S26</f>
        <v>1384.9899411807203</v>
      </c>
      <c r="T30" s="1">
        <f>'Annexe 1'!T26</f>
        <v>1458.923509704437</v>
      </c>
      <c r="U30" s="1">
        <f>'Annexe 1'!U26</f>
        <v>0</v>
      </c>
      <c r="V30" s="1">
        <f>'Annexe 1'!V26</f>
        <v>422.8341062129706</v>
      </c>
      <c r="W30" s="1">
        <f>'Annexe 1'!W26</f>
        <v>980.73857586516147</v>
      </c>
      <c r="X30" s="1">
        <f>'Annexe 1'!X26</f>
        <v>1458.923509704437</v>
      </c>
      <c r="Y30" s="1">
        <f>'Annexe 1'!Y26</f>
        <v>1560.8703207221336</v>
      </c>
      <c r="Z30" s="1">
        <f>'Annexe 1'!Z26</f>
        <v>59.137637232583302</v>
      </c>
      <c r="AA30" s="1">
        <f>'Annexe 1'!AA26</f>
        <v>450.43167025484286</v>
      </c>
      <c r="AB30" s="1">
        <f>'Annexe 1'!AB26</f>
        <v>1054.5044004808678</v>
      </c>
      <c r="AC30" s="1">
        <f>'Annexe 1'!AC26</f>
        <v>1972.2539413510369</v>
      </c>
      <c r="AD30" s="1">
        <f>'Annexe 1'!AD26</f>
        <v>268.22397749300376</v>
      </c>
      <c r="AE30" s="1">
        <f>'Annexe 1'!AE26</f>
        <v>1003.9152664106206</v>
      </c>
      <c r="AF30" s="45">
        <f t="shared" ref="AF30" si="12">((AE30/AA30)-1)*100</f>
        <v>122.87848140043765</v>
      </c>
      <c r="AG30" s="53">
        <f>+$B30*AF30/10000</f>
        <v>7.179313837183305E-3</v>
      </c>
      <c r="AH30" s="19"/>
    </row>
    <row r="31" spans="1:34" ht="20.25" customHeight="1" x14ac:dyDescent="0.3">
      <c r="A31" s="35" t="s">
        <v>46</v>
      </c>
      <c r="B31" s="28">
        <f>'Annexe 1'!B26</f>
        <v>0.58426127629192326</v>
      </c>
      <c r="C31" s="28">
        <f>'Annexe 1'!C26</f>
        <v>0</v>
      </c>
      <c r="D31" s="28">
        <f>'Annexe 1'!D26</f>
        <v>0</v>
      </c>
      <c r="E31" s="28">
        <f>'Annexe 1'!E26</f>
        <v>159.67162052797491</v>
      </c>
      <c r="F31" s="28">
        <f>'Annexe 1'!F26</f>
        <v>240.32837947202506</v>
      </c>
      <c r="G31" s="28">
        <f>'Annexe 1'!G26</f>
        <v>250.58320059397843</v>
      </c>
      <c r="H31" s="28">
        <f>'Annexe 1'!H26</f>
        <v>2063.2058631419059</v>
      </c>
      <c r="I31" s="28">
        <f>'Annexe 1'!I26</f>
        <v>685.89371212172739</v>
      </c>
      <c r="J31" s="28">
        <f>'Annexe 1'!J26</f>
        <v>2337.0249214873943</v>
      </c>
      <c r="K31" s="28">
        <f>'Annexe 1'!K26</f>
        <v>1320.1512977310958</v>
      </c>
      <c r="L31" s="28">
        <f>'Annexe 1'!L26</f>
        <v>173.46577010066113</v>
      </c>
      <c r="M31" s="28">
        <f>'Annexe 1'!M26</f>
        <v>261.5295673894567</v>
      </c>
      <c r="N31" s="28">
        <f>'Annexe 1'!N26</f>
        <v>345.56450472278101</v>
      </c>
      <c r="O31" s="28">
        <f>'Annexe 1'!O26</f>
        <v>0</v>
      </c>
      <c r="P31" s="28">
        <f>'Annexe 1'!P26</f>
        <v>688.19143602248926</v>
      </c>
      <c r="Q31" s="28">
        <f>'Annexe 1'!Q26</f>
        <v>1880.1535567888384</v>
      </c>
      <c r="R31" s="28">
        <f>'Annexe 1'!R26</f>
        <v>1043.3635595653502</v>
      </c>
      <c r="S31" s="28">
        <f>'Annexe 1'!S26</f>
        <v>1384.9899411807203</v>
      </c>
      <c r="T31" s="28">
        <f>'Annexe 1'!T26</f>
        <v>1458.923509704437</v>
      </c>
      <c r="U31" s="28">
        <f>'Annexe 1'!U26</f>
        <v>0</v>
      </c>
      <c r="V31" s="28">
        <f>'Annexe 1'!V26</f>
        <v>422.8341062129706</v>
      </c>
      <c r="W31" s="28">
        <f>'Annexe 1'!W26</f>
        <v>980.73857586516147</v>
      </c>
      <c r="X31" s="28">
        <f>'Annexe 1'!X26</f>
        <v>1458.923509704437</v>
      </c>
      <c r="Y31" s="28">
        <f>'Annexe 1'!Y26</f>
        <v>1560.8703207221336</v>
      </c>
      <c r="Z31" s="28">
        <f>'Annexe 1'!Z26</f>
        <v>59.137637232583302</v>
      </c>
      <c r="AA31" s="28">
        <f>'Annexe 1'!AA26</f>
        <v>450.43167025484286</v>
      </c>
      <c r="AB31" s="28">
        <f>'Annexe 1'!AB26</f>
        <v>1054.5044004808678</v>
      </c>
      <c r="AC31" s="28">
        <f>'Annexe 1'!AC26</f>
        <v>1972.2539413510369</v>
      </c>
      <c r="AD31" s="28">
        <f>'Annexe 1'!AD26</f>
        <v>268.22397749300376</v>
      </c>
      <c r="AE31" s="28">
        <f>'Annexe 1'!AE26</f>
        <v>1003.9152664106206</v>
      </c>
      <c r="AF31" s="52">
        <f>AF30</f>
        <v>122.87848140043765</v>
      </c>
      <c r="AG31" s="52">
        <f t="shared" ref="AG31" si="13">AG30</f>
        <v>7.179313837183305E-3</v>
      </c>
      <c r="AH31" s="19"/>
    </row>
    <row r="32" spans="1:34" ht="29.25" customHeight="1" x14ac:dyDescent="0.25">
      <c r="A32" s="59" t="s">
        <v>57</v>
      </c>
      <c r="B32" s="32">
        <f>'Annexe 1'!B27</f>
        <v>5.9283168819244256</v>
      </c>
      <c r="C32" s="32">
        <f>'Annexe 1'!C27</f>
        <v>84.00819851083719</v>
      </c>
      <c r="D32" s="32">
        <f>'Annexe 1'!D27</f>
        <v>86.047121630909643</v>
      </c>
      <c r="E32" s="32">
        <f>'Annexe 1'!E27</f>
        <v>136.21686975168234</v>
      </c>
      <c r="F32" s="32">
        <f>'Annexe 1'!F27</f>
        <v>93.727810106570843</v>
      </c>
      <c r="G32" s="32">
        <f>'Annexe 1'!G27</f>
        <v>33.895275536830901</v>
      </c>
      <c r="H32" s="32">
        <f>'Annexe 1'!H27</f>
        <v>40.854229911389751</v>
      </c>
      <c r="I32" s="32">
        <f>'Annexe 1'!I27</f>
        <v>39.18229352536369</v>
      </c>
      <c r="J32" s="32">
        <f>'Annexe 1'!J27</f>
        <v>28.240396573752403</v>
      </c>
      <c r="K32" s="32">
        <f>'Annexe 1'!K27</f>
        <v>22.258648801762813</v>
      </c>
      <c r="L32" s="32">
        <f>'Annexe 1'!L27</f>
        <v>19.350827763203082</v>
      </c>
      <c r="M32" s="32">
        <f>'Annexe 1'!M27</f>
        <v>19.350827763203082</v>
      </c>
      <c r="N32" s="32">
        <f>'Annexe 1'!N27</f>
        <v>47.122652799645188</v>
      </c>
      <c r="O32" s="32">
        <f>'Annexe 1'!O27</f>
        <v>14.527146554146345</v>
      </c>
      <c r="P32" s="32">
        <f>'Annexe 1'!P27</f>
        <v>17.446790238391834</v>
      </c>
      <c r="Q32" s="32">
        <f>'Annexe 1'!Q27</f>
        <v>17.446790238391834</v>
      </c>
      <c r="R32" s="32">
        <f>'Annexe 1'!R27</f>
        <v>17.56169458135199</v>
      </c>
      <c r="S32" s="32">
        <f>'Annexe 1'!S27</f>
        <v>12.786006261572727</v>
      </c>
      <c r="T32" s="32">
        <f>'Annexe 1'!T27</f>
        <v>20.404773254045679</v>
      </c>
      <c r="U32" s="32">
        <f>'Annexe 1'!U27</f>
        <v>20.299864394127706</v>
      </c>
      <c r="V32" s="32">
        <f>'Annexe 1'!V27</f>
        <v>19.413102828104389</v>
      </c>
      <c r="W32" s="32">
        <f>'Annexe 1'!W27</f>
        <v>22.043857624864096</v>
      </c>
      <c r="X32" s="32">
        <f>'Annexe 1'!X27</f>
        <v>20.404773254045679</v>
      </c>
      <c r="Y32" s="32">
        <f>'Annexe 1'!Y27</f>
        <v>24.568100787457073</v>
      </c>
      <c r="Z32" s="32">
        <f>'Annexe 1'!Z27</f>
        <v>24.568100787457073</v>
      </c>
      <c r="AA32" s="32">
        <f>'Annexe 1'!AA27</f>
        <v>33.368380501676207</v>
      </c>
      <c r="AB32" s="32">
        <f>'Annexe 1'!AB27</f>
        <v>25.496330494497965</v>
      </c>
      <c r="AC32" s="32">
        <f>'Annexe 1'!AC27</f>
        <v>22.233185737738282</v>
      </c>
      <c r="AD32" s="32">
        <f>'Annexe 1'!AD27</f>
        <v>32.829984347063842</v>
      </c>
      <c r="AE32" s="32">
        <f>'Annexe 1'!AE27</f>
        <v>43.015138722466823</v>
      </c>
      <c r="AF32" s="45">
        <f t="shared" ref="AF32" si="14">((AE32/AA32)-1)*100</f>
        <v>28.909878381139965</v>
      </c>
      <c r="AG32" s="53">
        <f>+$B32*AF32/10000</f>
        <v>1.7138692006129403E-2</v>
      </c>
      <c r="AH32" s="18"/>
    </row>
    <row r="33" spans="1:34" ht="33.75" customHeight="1" x14ac:dyDescent="0.4">
      <c r="A33" s="31" t="s">
        <v>13</v>
      </c>
      <c r="B33" s="28">
        <f>'Annexe 1'!B28</f>
        <v>5.9283168819244256</v>
      </c>
      <c r="C33" s="28">
        <f>'Annexe 1'!C28</f>
        <v>84.00819851083719</v>
      </c>
      <c r="D33" s="28">
        <f>'Annexe 1'!D28</f>
        <v>86.047121630909643</v>
      </c>
      <c r="E33" s="28">
        <f>'Annexe 1'!E28</f>
        <v>136.21686975168234</v>
      </c>
      <c r="F33" s="28">
        <f>'Annexe 1'!F28</f>
        <v>93.727810106570843</v>
      </c>
      <c r="G33" s="28">
        <f>'Annexe 1'!G28</f>
        <v>33.895275536830901</v>
      </c>
      <c r="H33" s="28">
        <f>'Annexe 1'!H28</f>
        <v>40.854229911389751</v>
      </c>
      <c r="I33" s="28">
        <f>'Annexe 1'!I28</f>
        <v>39.18229352536369</v>
      </c>
      <c r="J33" s="28">
        <f>'Annexe 1'!J28</f>
        <v>28.240396573752403</v>
      </c>
      <c r="K33" s="28">
        <f>'Annexe 1'!K28</f>
        <v>22.258648801762813</v>
      </c>
      <c r="L33" s="28">
        <f>'Annexe 1'!L28</f>
        <v>19.350827763203082</v>
      </c>
      <c r="M33" s="28">
        <f>'Annexe 1'!M28</f>
        <v>19.350827763203082</v>
      </c>
      <c r="N33" s="28">
        <f>'Annexe 1'!N28</f>
        <v>47.122652799645188</v>
      </c>
      <c r="O33" s="28">
        <f>'Annexe 1'!O28</f>
        <v>14.527146554146345</v>
      </c>
      <c r="P33" s="28">
        <f>'Annexe 1'!P28</f>
        <v>17.446790238391834</v>
      </c>
      <c r="Q33" s="28">
        <f>'Annexe 1'!Q28</f>
        <v>17.446790238391834</v>
      </c>
      <c r="R33" s="28">
        <f>'Annexe 1'!R28</f>
        <v>17.56169458135199</v>
      </c>
      <c r="S33" s="28">
        <f>'Annexe 1'!S28</f>
        <v>12.786006261572727</v>
      </c>
      <c r="T33" s="28">
        <f>'Annexe 1'!T28</f>
        <v>20.404773254045679</v>
      </c>
      <c r="U33" s="28">
        <f>'Annexe 1'!U28</f>
        <v>20.299864394127706</v>
      </c>
      <c r="V33" s="28">
        <f>'Annexe 1'!V28</f>
        <v>19.413102828104389</v>
      </c>
      <c r="W33" s="28">
        <f>'Annexe 1'!W28</f>
        <v>22.043857624864096</v>
      </c>
      <c r="X33" s="28">
        <f>'Annexe 1'!X28</f>
        <v>20.404773254045679</v>
      </c>
      <c r="Y33" s="28">
        <f>'Annexe 1'!Y28</f>
        <v>24.568100787457073</v>
      </c>
      <c r="Z33" s="28">
        <f>'Annexe 1'!Z28</f>
        <v>24.568100787457073</v>
      </c>
      <c r="AA33" s="28">
        <f>'Annexe 1'!AA28</f>
        <v>33.368380501676207</v>
      </c>
      <c r="AB33" s="28">
        <f>'Annexe 1'!AB28</f>
        <v>25.496330494497965</v>
      </c>
      <c r="AC33" s="28">
        <f>'Annexe 1'!AC28</f>
        <v>22.233185737738282</v>
      </c>
      <c r="AD33" s="28">
        <f>'Annexe 1'!AD28</f>
        <v>32.829984347063842</v>
      </c>
      <c r="AE33" s="28">
        <f>'Annexe 1'!AE28</f>
        <v>43.015138722466823</v>
      </c>
      <c r="AF33" s="52">
        <f>AF32</f>
        <v>28.909878381139965</v>
      </c>
      <c r="AG33" s="52">
        <f t="shared" ref="AG33" si="15">AG32</f>
        <v>1.7138692006129403E-2</v>
      </c>
      <c r="AH33" s="25"/>
    </row>
    <row r="34" spans="1:34" ht="29.25" customHeight="1" x14ac:dyDescent="0.25">
      <c r="A34" s="59" t="s">
        <v>44</v>
      </c>
      <c r="B34" s="38">
        <f>'Annexe 1'!B29</f>
        <v>39.788496466410137</v>
      </c>
      <c r="C34" s="38">
        <f>'Annexe 1'!C29</f>
        <v>96.31174461058761</v>
      </c>
      <c r="D34" s="38">
        <f>'Annexe 1'!D29</f>
        <v>76.656934922764762</v>
      </c>
      <c r="E34" s="38">
        <f>'Annexe 1'!E29</f>
        <v>106.67295592621001</v>
      </c>
      <c r="F34" s="38">
        <f>'Annexe 1'!F29</f>
        <v>120.35836454043766</v>
      </c>
      <c r="G34" s="38">
        <f>'Annexe 1'!G29</f>
        <v>79.710742791789428</v>
      </c>
      <c r="H34" s="38">
        <f>'Annexe 1'!H29</f>
        <v>138.98746101145804</v>
      </c>
      <c r="I34" s="38">
        <f>'Annexe 1'!I29</f>
        <v>170.75730770800973</v>
      </c>
      <c r="J34" s="38">
        <f>'Annexe 1'!J29</f>
        <v>162.73561761842231</v>
      </c>
      <c r="K34" s="38">
        <f>'Annexe 1'!K29</f>
        <v>143.77655099067175</v>
      </c>
      <c r="L34" s="38">
        <f>'Annexe 1'!L29</f>
        <v>135.6182505277246</v>
      </c>
      <c r="M34" s="38">
        <f>'Annexe 1'!M29</f>
        <v>112.36169587767661</v>
      </c>
      <c r="N34" s="38">
        <f>'Annexe 1'!N29</f>
        <v>120.61166303149912</v>
      </c>
      <c r="O34" s="38">
        <f>'Annexe 1'!O29</f>
        <v>123.7696292921116</v>
      </c>
      <c r="P34" s="38">
        <f>'Annexe 1'!P29</f>
        <v>122.24046705010969</v>
      </c>
      <c r="Q34" s="38">
        <f>'Annexe 1'!Q29</f>
        <v>47.425262620292152</v>
      </c>
      <c r="R34" s="38">
        <f>'Annexe 1'!R29</f>
        <v>36.362205233348071</v>
      </c>
      <c r="S34" s="38">
        <f>'Annexe 1'!S29</f>
        <v>35.356612554007036</v>
      </c>
      <c r="T34" s="38">
        <f>'Annexe 1'!T29</f>
        <v>25.88858407140313</v>
      </c>
      <c r="U34" s="38">
        <f>'Annexe 1'!U29</f>
        <v>53.139248347835967</v>
      </c>
      <c r="V34" s="38">
        <f>'Annexe 1'!V29</f>
        <v>15.282316724855988</v>
      </c>
      <c r="W34" s="38">
        <f>'Annexe 1'!W29</f>
        <v>28.798608344273397</v>
      </c>
      <c r="X34" s="38">
        <f>'Annexe 1'!X29</f>
        <v>25.88858407140313</v>
      </c>
      <c r="Y34" s="38">
        <f>'Annexe 1'!Y29</f>
        <v>42.00592770521969</v>
      </c>
      <c r="Z34" s="38">
        <f>'Annexe 1'!Z29</f>
        <v>13.545397072470875</v>
      </c>
      <c r="AA34" s="38">
        <f>'Annexe 1'!AA29</f>
        <v>0</v>
      </c>
      <c r="AB34" s="38">
        <f>'Annexe 1'!AB29</f>
        <v>0</v>
      </c>
      <c r="AC34" s="38">
        <f>'Annexe 1'!AC29</f>
        <v>0</v>
      </c>
      <c r="AD34" s="38">
        <f>'Annexe 1'!AD29</f>
        <v>0</v>
      </c>
      <c r="AE34" s="38">
        <f>'Annexe 1'!AE29</f>
        <v>0</v>
      </c>
      <c r="AF34" s="45">
        <v>0</v>
      </c>
      <c r="AG34" s="53">
        <f>+$B34*AF34/10000</f>
        <v>0</v>
      </c>
      <c r="AH34" s="18"/>
    </row>
    <row r="35" spans="1:34" ht="29.25" customHeight="1" x14ac:dyDescent="0.25">
      <c r="A35" s="59" t="s">
        <v>45</v>
      </c>
      <c r="B35" s="38">
        <f>'Annexe 1'!B30</f>
        <v>2.583297144932208</v>
      </c>
      <c r="C35" s="38">
        <f>'Annexe 1'!C30</f>
        <v>96.586677134390627</v>
      </c>
      <c r="D35" s="38">
        <f>'Annexe 1'!D30</f>
        <v>139.99555941533168</v>
      </c>
      <c r="E35" s="38">
        <f>'Annexe 1'!E30</f>
        <v>90.064228956582639</v>
      </c>
      <c r="F35" s="38">
        <f>'Annexe 1'!F30</f>
        <v>53.55556411597987</v>
      </c>
      <c r="G35" s="38">
        <f>'Annexe 1'!G30</f>
        <v>63.629129353065736</v>
      </c>
      <c r="H35" s="38">
        <f>'Annexe 1'!H30</f>
        <v>21.836570462435436</v>
      </c>
      <c r="I35" s="38">
        <f>'Annexe 1'!I30</f>
        <v>56.077639271505419</v>
      </c>
      <c r="J35" s="38">
        <f>'Annexe 1'!J30</f>
        <v>80.886775284519359</v>
      </c>
      <c r="K35" s="38">
        <f>'Annexe 1'!K30</f>
        <v>53.425381424373022</v>
      </c>
      <c r="L35" s="38">
        <f>'Annexe 1'!L30</f>
        <v>55.245382589550488</v>
      </c>
      <c r="M35" s="38">
        <f>'Annexe 1'!M30</f>
        <v>60.086743723953155</v>
      </c>
      <c r="N35" s="38">
        <f>'Annexe 1'!N30</f>
        <v>52.295988234540424</v>
      </c>
      <c r="O35" s="38">
        <f>'Annexe 1'!O30</f>
        <v>39.135602872101309</v>
      </c>
      <c r="P35" s="38">
        <f>'Annexe 1'!P30</f>
        <v>32.872730646798182</v>
      </c>
      <c r="Q35" s="38">
        <f>'Annexe 1'!Q30</f>
        <v>42.520441863716449</v>
      </c>
      <c r="R35" s="38">
        <f>'Annexe 1'!R30</f>
        <v>99.177105604900689</v>
      </c>
      <c r="S35" s="38">
        <f>'Annexe 1'!S30</f>
        <v>46.421369178260335</v>
      </c>
      <c r="T35" s="38">
        <f>'Annexe 1'!T30</f>
        <v>78.054051927859035</v>
      </c>
      <c r="U35" s="38">
        <f>'Annexe 1'!U30</f>
        <v>152.28102297194511</v>
      </c>
      <c r="V35" s="38">
        <f>'Annexe 1'!V30</f>
        <v>191.34706769367065</v>
      </c>
      <c r="W35" s="38">
        <f>'Annexe 1'!W30</f>
        <v>137.41998779976996</v>
      </c>
      <c r="X35" s="38">
        <f>'Annexe 1'!X30</f>
        <v>78.054051927859035</v>
      </c>
      <c r="Y35" s="38">
        <f>'Annexe 1'!Y30</f>
        <v>156.1839518468237</v>
      </c>
      <c r="Z35" s="38">
        <f>'Annexe 1'!Z30</f>
        <v>213.87568698856444</v>
      </c>
      <c r="AA35" s="38">
        <f>'Annexe 1'!AA30</f>
        <v>187.69134434985642</v>
      </c>
      <c r="AB35" s="38">
        <f>'Annexe 1'!AB30</f>
        <v>132.65466273812851</v>
      </c>
      <c r="AC35" s="38">
        <f>'Annexe 1'!AC30</f>
        <v>118.45856587830497</v>
      </c>
      <c r="AD35" s="38">
        <f>'Annexe 1'!AD30</f>
        <v>187.00456766749559</v>
      </c>
      <c r="AE35" s="38">
        <f>'Annexe 1'!AE30</f>
        <v>142.7824558639112</v>
      </c>
      <c r="AF35" s="45">
        <f t="shared" ref="AF35" si="16">((AE35/AA35)-1)*100</f>
        <v>-23.926989623045756</v>
      </c>
      <c r="AG35" s="53">
        <f>+$B35*AF35/10000</f>
        <v>-6.1810523980036667E-3</v>
      </c>
      <c r="AH35" s="18"/>
    </row>
    <row r="36" spans="1:34" ht="33.75" customHeight="1" x14ac:dyDescent="0.4">
      <c r="A36" s="36" t="s">
        <v>77</v>
      </c>
      <c r="B36" s="40">
        <f>'Annexe 1'!B31</f>
        <v>42.371793611342348</v>
      </c>
      <c r="C36" s="40">
        <f>'Annexe 1'!C31</f>
        <v>96.328506525608333</v>
      </c>
      <c r="D36" s="40">
        <f>'Annexe 1'!D31</f>
        <v>80.518524765206109</v>
      </c>
      <c r="E36" s="40">
        <f>'Annexe 1'!E31</f>
        <v>105.66036539593536</v>
      </c>
      <c r="F36" s="40">
        <f>'Annexe 1'!F31</f>
        <v>116.28557297553721</v>
      </c>
      <c r="G36" s="40">
        <f>'Annexe 1'!G31</f>
        <v>78.730288991244208</v>
      </c>
      <c r="H36" s="40">
        <f>'Annexe 1'!H31</f>
        <v>131.84507841945597</v>
      </c>
      <c r="I36" s="40">
        <f>'Annexe 1'!I31</f>
        <v>163.76558904792233</v>
      </c>
      <c r="J36" s="40">
        <f>'Annexe 1'!J31</f>
        <v>157.7455083335376</v>
      </c>
      <c r="K36" s="40">
        <f>'Annexe 1'!K31</f>
        <v>138.26807711007996</v>
      </c>
      <c r="L36" s="40">
        <f>'Annexe 1'!L31</f>
        <v>130.71812753129993</v>
      </c>
      <c r="M36" s="40">
        <f>'Annexe 1'!M31</f>
        <v>109.17462912546735</v>
      </c>
      <c r="N36" s="40">
        <f>'Annexe 1'!N31</f>
        <v>116.44663548331764</v>
      </c>
      <c r="O36" s="40">
        <f>'Annexe 1'!O31</f>
        <v>118.60971463708495</v>
      </c>
      <c r="P36" s="40">
        <f>'Annexe 1'!P31</f>
        <v>116.7919505106085</v>
      </c>
      <c r="Q36" s="40">
        <f>'Annexe 1'!Q31</f>
        <v>47.126228560674846</v>
      </c>
      <c r="R36" s="40">
        <f>'Annexe 1'!R31</f>
        <v>40.191864989492906</v>
      </c>
      <c r="S36" s="40">
        <f>'Annexe 1'!S31</f>
        <v>36.031201750277255</v>
      </c>
      <c r="T36" s="40">
        <f>'Annexe 1'!T31</f>
        <v>29.06897585310864</v>
      </c>
      <c r="U36" s="40">
        <f>'Annexe 1'!U31</f>
        <v>59.183662367199439</v>
      </c>
      <c r="V36" s="40">
        <f>'Annexe 1'!V31</f>
        <v>26.016522896840836</v>
      </c>
      <c r="W36" s="40">
        <f>'Annexe 1'!W31</f>
        <v>35.420969011839496</v>
      </c>
      <c r="X36" s="40">
        <f>'Annexe 1'!X31</f>
        <v>29.06897585310864</v>
      </c>
      <c r="Y36" s="40">
        <f>'Annexe 1'!Y31</f>
        <v>48.967062428108804</v>
      </c>
      <c r="Z36" s="40">
        <f>'Annexe 1'!Z31</f>
        <v>25.759009522550283</v>
      </c>
      <c r="AA36" s="40">
        <f>'Annexe 1'!AA31</f>
        <v>11.443049082011976</v>
      </c>
      <c r="AB36" s="40">
        <f>'Annexe 1'!AB31</f>
        <v>8.0876069268311515</v>
      </c>
      <c r="AC36" s="40">
        <f>'Annexe 1'!AC31</f>
        <v>7.2221081277114845</v>
      </c>
      <c r="AD36" s="40">
        <f>'Annexe 1'!AD31</f>
        <v>11.401178108622881</v>
      </c>
      <c r="AE36" s="40">
        <f>'Annexe 1'!AE31</f>
        <v>8.7050719155989373</v>
      </c>
      <c r="AF36" s="52">
        <f>+SUMPRODUCT($B$34:$B$35,AF34:AF35)/(SUM($B$34:$B$35))</f>
        <v>-1.4587658135739348</v>
      </c>
      <c r="AG36" s="52">
        <f t="shared" ref="AG36" si="17">+SUMPRODUCT($B$34:$B$35,AG34:AG35)/(SUM($B$34:$B$35))</f>
        <v>-3.7684255613302549E-4</v>
      </c>
      <c r="AH36" s="25"/>
    </row>
    <row r="37" spans="1:34" ht="21.75" customHeight="1" x14ac:dyDescent="0.4">
      <c r="A37" s="31" t="s">
        <v>17</v>
      </c>
      <c r="B37" s="40">
        <f>'Annexe 2'!B13</f>
        <v>10000</v>
      </c>
      <c r="C37" s="40">
        <f>'Annexe 2'!C13</f>
        <v>75.405661852115685</v>
      </c>
      <c r="D37" s="40">
        <f>'Annexe 2'!D13</f>
        <v>89.482826901849094</v>
      </c>
      <c r="E37" s="40">
        <f>'Annexe 2'!E13</f>
        <v>100.16416585211263</v>
      </c>
      <c r="F37" s="40">
        <f>'Annexe 2'!F13</f>
        <v>110.31513403204735</v>
      </c>
      <c r="G37" s="40">
        <f>'Annexe 2'!G13</f>
        <v>87.212320173512211</v>
      </c>
      <c r="H37" s="40">
        <f>'Annexe 2'!H13</f>
        <v>106.39805223395885</v>
      </c>
      <c r="I37" s="40">
        <f>'Annexe 2'!I13</f>
        <v>110.13944846290187</v>
      </c>
      <c r="J37" s="40">
        <f>'Annexe 2'!J13</f>
        <v>102.61863570630908</v>
      </c>
      <c r="K37" s="40">
        <f>'Annexe 2'!K13</f>
        <v>98.934660300017953</v>
      </c>
      <c r="L37" s="40">
        <f>'Annexe 2'!L13</f>
        <v>120.13012358405165</v>
      </c>
      <c r="M37" s="40">
        <f>'Annexe 2'!M13</f>
        <v>113.23416373753366</v>
      </c>
      <c r="N37" s="40">
        <f>'Annexe 2'!N13</f>
        <v>135.51310025851265</v>
      </c>
      <c r="O37" s="40">
        <f>'Annexe 2'!O13</f>
        <v>117.53508732966959</v>
      </c>
      <c r="P37" s="40">
        <f>'Annexe 2'!P13</f>
        <v>104.61048136040289</v>
      </c>
      <c r="Q37" s="40">
        <f>'Annexe 2'!Q13</f>
        <v>150.2811858742528</v>
      </c>
      <c r="R37" s="40">
        <f>'Annexe 2'!R13</f>
        <v>171.2592640992105</v>
      </c>
      <c r="S37" s="40">
        <f>'Annexe 2'!S13</f>
        <v>118.91717153695195</v>
      </c>
      <c r="T37" s="40">
        <f>'Annexe 2'!T13</f>
        <v>160.35726234473049</v>
      </c>
      <c r="U37" s="40">
        <f>'Annexe 2'!U13</f>
        <v>160.05771974358245</v>
      </c>
      <c r="V37" s="40">
        <f>'Annexe 2'!V13</f>
        <v>179.66614391810592</v>
      </c>
      <c r="W37" s="40">
        <f>'Annexe 2'!W13</f>
        <v>147.96205656403825</v>
      </c>
      <c r="X37" s="40">
        <f>'Annexe 2'!X13</f>
        <v>177.38731207252042</v>
      </c>
      <c r="Y37" s="40">
        <f>'Annexe 2'!Y13</f>
        <v>200.10043173171152</v>
      </c>
      <c r="Z37" s="40">
        <f>'Annexe 2'!Z13</f>
        <v>211.83589669921201</v>
      </c>
      <c r="AA37" s="40">
        <f>'Annexe 2'!AA13</f>
        <v>227.73035991826859</v>
      </c>
      <c r="AB37" s="40">
        <f>'Annexe 2'!AB13</f>
        <v>270.04562550404535</v>
      </c>
      <c r="AC37" s="40">
        <f>'Annexe 2'!AC13</f>
        <v>263.50955759196796</v>
      </c>
      <c r="AD37" s="40">
        <f>'Annexe 2'!AD13</f>
        <v>271.45055670963393</v>
      </c>
      <c r="AE37" s="40">
        <f>'Annexe 2'!AE13</f>
        <v>203.18904632694856</v>
      </c>
      <c r="AF37" s="45">
        <f t="shared" ref="AF37" si="18">((AE37/AA37)-1)*100</f>
        <v>-10.776478639092213</v>
      </c>
      <c r="AG37" s="53">
        <f t="shared" ref="AG37" si="19">+$B37*AF37/10000</f>
        <v>-10.776478639092213</v>
      </c>
      <c r="AH37" s="25"/>
    </row>
    <row r="38" spans="1:34" ht="29.25" customHeight="1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G38" s="18"/>
      <c r="AH38" s="18"/>
    </row>
  </sheetData>
  <mergeCells count="10">
    <mergeCell ref="AA5:AD5"/>
    <mergeCell ref="W5:Z5"/>
    <mergeCell ref="O5:R5"/>
    <mergeCell ref="S5:V5"/>
    <mergeCell ref="A1:E1"/>
    <mergeCell ref="A5:A6"/>
    <mergeCell ref="B5:B6"/>
    <mergeCell ref="C5:F5"/>
    <mergeCell ref="G5:J5"/>
    <mergeCell ref="K5:N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206"/>
  <sheetViews>
    <sheetView topLeftCell="A205" zoomScaleNormal="100" workbookViewId="0">
      <selection activeCell="C195" sqref="C195"/>
    </sheetView>
  </sheetViews>
  <sheetFormatPr baseColWidth="10" defaultRowHeight="15" x14ac:dyDescent="0.25"/>
  <cols>
    <col min="1" max="1" width="60" customWidth="1"/>
    <col min="2" max="2" width="7" customWidth="1"/>
    <col min="3" max="3" width="7.28515625" customWidth="1"/>
    <col min="4" max="5" width="7.140625" customWidth="1"/>
    <col min="6" max="6" width="7.28515625" customWidth="1"/>
    <col min="7" max="7" width="7.140625" customWidth="1"/>
    <col min="8" max="10" width="7" customWidth="1"/>
    <col min="11" max="11" width="6.7109375" customWidth="1"/>
    <col min="12" max="12" width="6.85546875" customWidth="1"/>
    <col min="13" max="13" width="7" customWidth="1"/>
    <col min="14" max="15" width="6.85546875" customWidth="1"/>
    <col min="16" max="16" width="7" customWidth="1"/>
    <col min="17" max="17" width="6.85546875" customWidth="1"/>
    <col min="18" max="18" width="7.42578125" customWidth="1"/>
    <col min="19" max="19" width="7" customWidth="1"/>
    <col min="20" max="21" width="7.140625" customWidth="1"/>
    <col min="22" max="22" width="6.85546875" customWidth="1"/>
    <col min="23" max="23" width="7.42578125" customWidth="1"/>
    <col min="24" max="24" width="7.85546875" customWidth="1"/>
    <col min="25" max="25" width="8.140625" customWidth="1"/>
    <col min="26" max="26" width="8.7109375" customWidth="1"/>
    <col min="27" max="27" width="9.5703125" customWidth="1"/>
    <col min="28" max="28" width="8.7109375" customWidth="1"/>
    <col min="29" max="29" width="9.140625" customWidth="1"/>
  </cols>
  <sheetData>
    <row r="2" spans="1:30" x14ac:dyDescent="0.25">
      <c r="B2" s="5" t="s">
        <v>58</v>
      </c>
      <c r="C2" s="5" t="s">
        <v>59</v>
      </c>
      <c r="D2" s="5" t="s">
        <v>60</v>
      </c>
      <c r="E2" s="5" t="s">
        <v>61</v>
      </c>
      <c r="F2" s="5" t="s">
        <v>62</v>
      </c>
      <c r="G2" s="5" t="s">
        <v>63</v>
      </c>
      <c r="H2" s="5" t="s">
        <v>64</v>
      </c>
      <c r="I2" s="5" t="s">
        <v>65</v>
      </c>
      <c r="J2" s="5" t="s">
        <v>66</v>
      </c>
      <c r="K2" s="5" t="s">
        <v>67</v>
      </c>
      <c r="L2" s="5" t="s">
        <v>68</v>
      </c>
      <c r="M2" s="5" t="s">
        <v>69</v>
      </c>
      <c r="N2" s="5" t="s">
        <v>70</v>
      </c>
      <c r="O2" s="5" t="s">
        <v>71</v>
      </c>
      <c r="P2" s="5" t="s">
        <v>72</v>
      </c>
      <c r="Q2" s="5" t="s">
        <v>73</v>
      </c>
      <c r="R2" s="5" t="s">
        <v>74</v>
      </c>
      <c r="S2" s="5" t="s">
        <v>75</v>
      </c>
      <c r="T2" s="5" t="s">
        <v>76</v>
      </c>
      <c r="U2" s="5" t="s">
        <v>79</v>
      </c>
      <c r="V2" s="5" t="s">
        <v>87</v>
      </c>
      <c r="W2" s="5" t="s">
        <v>88</v>
      </c>
      <c r="X2" s="5" t="s">
        <v>93</v>
      </c>
      <c r="Y2" s="5" t="s">
        <v>94</v>
      </c>
      <c r="Z2" s="55" t="s">
        <v>96</v>
      </c>
      <c r="AA2" s="55" t="s">
        <v>99</v>
      </c>
      <c r="AB2" s="55" t="s">
        <v>100</v>
      </c>
      <c r="AC2" s="55" t="s">
        <v>103</v>
      </c>
      <c r="AD2" s="55" t="s">
        <v>105</v>
      </c>
    </row>
    <row r="3" spans="1:30" x14ac:dyDescent="0.25">
      <c r="A3" t="s">
        <v>5</v>
      </c>
      <c r="B3" s="56">
        <f>'Annexe 2'!C3</f>
        <v>46.216424014663872</v>
      </c>
      <c r="C3" s="56">
        <f>'Annexe 2'!D3</f>
        <v>59.427913071108023</v>
      </c>
      <c r="D3" s="56">
        <f>'Annexe 2'!E3</f>
        <v>57.475342308571022</v>
      </c>
      <c r="E3" s="56">
        <f>'Annexe 2'!F3</f>
        <v>48.599557949033617</v>
      </c>
      <c r="F3" s="56">
        <f>'Annexe 2'!G3</f>
        <v>41.361181577637339</v>
      </c>
      <c r="G3" s="56">
        <f>'Annexe 2'!H3</f>
        <v>130.69051447421197</v>
      </c>
      <c r="H3" s="56">
        <f>'Annexe 2'!I3</f>
        <v>105.47853820522026</v>
      </c>
      <c r="I3" s="56">
        <f>'Annexe 2'!J3</f>
        <v>101.45801339151505</v>
      </c>
      <c r="J3" s="56">
        <f>'Annexe 2'!K3</f>
        <v>101.88199569263654</v>
      </c>
      <c r="K3" s="56">
        <f>'Annexe 2'!L3</f>
        <v>109.35821924246984</v>
      </c>
      <c r="L3" s="56">
        <f>'Annexe 2'!M3</f>
        <v>50.239743086758814</v>
      </c>
      <c r="M3" s="56">
        <f>'Annexe 2'!N3</f>
        <v>122.91440087637599</v>
      </c>
      <c r="N3" s="56">
        <f>'Annexe 2'!O3</f>
        <v>52.679228122252994</v>
      </c>
      <c r="O3" s="56">
        <f>'Annexe 2'!P3</f>
        <v>87.237836594950437</v>
      </c>
      <c r="P3" s="56">
        <f>'Annexe 2'!Q3</f>
        <v>40.39400760057152</v>
      </c>
      <c r="Q3" s="56">
        <f>'Annexe 2'!R3</f>
        <v>43.234915076630251</v>
      </c>
      <c r="R3" s="56">
        <f>'Annexe 2'!S3</f>
        <v>42.997953546589677</v>
      </c>
      <c r="S3" s="56">
        <f>'Annexe 2'!T3</f>
        <v>49.091809151406672</v>
      </c>
      <c r="T3" s="56">
        <f>'Annexe 2'!U3</f>
        <v>52.477933165408217</v>
      </c>
      <c r="U3" s="56">
        <f>'Annexe 2'!V3</f>
        <v>54.08626242972511</v>
      </c>
      <c r="V3" s="56">
        <f>'Annexe 2'!W3</f>
        <v>51.172210529168694</v>
      </c>
      <c r="W3" s="56">
        <f>'Annexe 2'!X3</f>
        <v>50.843425273294898</v>
      </c>
      <c r="X3" s="56">
        <f>'Annexe 2'!Y3</f>
        <v>51.360633414481839</v>
      </c>
      <c r="Y3" s="56">
        <f>'Annexe 2'!Z3</f>
        <v>63.809490163321541</v>
      </c>
      <c r="Z3" s="56">
        <f>'Annexe 2'!AA3</f>
        <v>41.936368193364672</v>
      </c>
      <c r="AA3" s="56">
        <f>'Annexe 2'!AB3</f>
        <v>40.562984649875851</v>
      </c>
      <c r="AB3" s="56">
        <f>'Annexe 2'!AC3</f>
        <v>62.383359269681357</v>
      </c>
      <c r="AC3" s="56">
        <f>'Annexe 2'!AD3</f>
        <v>62.606238636200615</v>
      </c>
      <c r="AD3" s="56">
        <f>'Annexe 2'!AE3</f>
        <v>64.227877860716148</v>
      </c>
    </row>
    <row r="4" spans="1:30" x14ac:dyDescent="0.25">
      <c r="A4" t="s">
        <v>6</v>
      </c>
      <c r="B4" s="56">
        <f>'Annexe 2'!C4</f>
        <v>87.693806896075728</v>
      </c>
      <c r="C4" s="56">
        <f>'Annexe 2'!D4</f>
        <v>95.017953813860913</v>
      </c>
      <c r="D4" s="56">
        <f>'Annexe 2'!E4</f>
        <v>97.933767998203109</v>
      </c>
      <c r="E4" s="56">
        <f>'Annexe 2'!F4</f>
        <v>105.77417461937534</v>
      </c>
      <c r="F4" s="56">
        <f>'Annexe 2'!G4</f>
        <v>105.78938964909503</v>
      </c>
      <c r="G4" s="56">
        <f>'Annexe 2'!H4</f>
        <v>103.62389547799157</v>
      </c>
      <c r="H4" s="56">
        <f>'Annexe 2'!I4</f>
        <v>109.98445323831336</v>
      </c>
      <c r="I4" s="56">
        <f>'Annexe 2'!J4</f>
        <v>131.89179351437886</v>
      </c>
      <c r="J4" s="56">
        <f>'Annexe 2'!K4</f>
        <v>98.043637831155536</v>
      </c>
      <c r="K4" s="56">
        <f>'Annexe 2'!L4</f>
        <v>38.641727001844565</v>
      </c>
      <c r="L4" s="56">
        <f>'Annexe 2'!M4</f>
        <v>48.897409645346023</v>
      </c>
      <c r="M4" s="56">
        <f>'Annexe 2'!N4</f>
        <v>109.43441513820552</v>
      </c>
      <c r="N4" s="56">
        <f>'Annexe 2'!O4</f>
        <v>109.47059246703579</v>
      </c>
      <c r="O4" s="56">
        <f>'Annexe 2'!P4</f>
        <v>123.77966724944541</v>
      </c>
      <c r="P4" s="56">
        <f>'Annexe 2'!Q4</f>
        <v>146.82400760842893</v>
      </c>
      <c r="Q4" s="56">
        <f>'Annexe 2'!R4</f>
        <v>200.42098500964516</v>
      </c>
      <c r="R4" s="56">
        <f>'Annexe 2'!S4</f>
        <v>166.77865037121055</v>
      </c>
      <c r="S4" s="56">
        <f>'Annexe 2'!T4</f>
        <v>179.72109693120547</v>
      </c>
      <c r="T4" s="56">
        <f>'Annexe 2'!U4</f>
        <v>256.47837812035033</v>
      </c>
      <c r="U4" s="56">
        <f>'Annexe 2'!V4</f>
        <v>262.22716862451711</v>
      </c>
      <c r="V4" s="56">
        <f>'Annexe 2'!W4</f>
        <v>231.20080910180974</v>
      </c>
      <c r="W4" s="56">
        <f>'Annexe 2'!X4</f>
        <v>179.72109693120547</v>
      </c>
      <c r="X4" s="56">
        <f>'Annexe 2'!Y4</f>
        <v>332.95880973356122</v>
      </c>
      <c r="Y4" s="56">
        <f>'Annexe 2'!Z4</f>
        <v>446.870290601031</v>
      </c>
      <c r="Z4" s="56">
        <f>'Annexe 2'!AA4</f>
        <v>263.40527731005238</v>
      </c>
      <c r="AA4" s="56">
        <f>'Annexe 2'!AB4</f>
        <v>316.56540952864293</v>
      </c>
      <c r="AB4" s="56">
        <f>'Annexe 2'!AC4</f>
        <v>394.67630606371927</v>
      </c>
      <c r="AC4" s="56">
        <f>'Annexe 2'!AD4</f>
        <v>471.36796217904214</v>
      </c>
      <c r="AD4" s="56">
        <f>'Annexe 2'!AE4</f>
        <v>325.34427570205219</v>
      </c>
    </row>
    <row r="5" spans="1:30" x14ac:dyDescent="0.25">
      <c r="A5" t="s">
        <v>7</v>
      </c>
      <c r="B5" s="56">
        <f>'Annexe 2'!C5</f>
        <v>93.69345752326285</v>
      </c>
      <c r="C5" s="56">
        <f>'Annexe 2'!D5</f>
        <v>97.191734565053906</v>
      </c>
      <c r="D5" s="56">
        <f>'Annexe 2'!E5</f>
        <v>109.52985133201307</v>
      </c>
      <c r="E5" s="56">
        <f>'Annexe 2'!F5</f>
        <v>102.96801435328877</v>
      </c>
      <c r="F5" s="56">
        <f>'Annexe 2'!G5</f>
        <v>111.97216894514297</v>
      </c>
      <c r="G5" s="56">
        <f>'Annexe 2'!H5</f>
        <v>115.6738711128875</v>
      </c>
      <c r="H5" s="56">
        <f>'Annexe 2'!I5</f>
        <v>119.00338777355458</v>
      </c>
      <c r="I5" s="56">
        <f>'Annexe 2'!J5</f>
        <v>96.335883877613313</v>
      </c>
      <c r="J5" s="56">
        <f>'Annexe 2'!K5</f>
        <v>115.74169691822426</v>
      </c>
      <c r="K5" s="56">
        <f>'Annexe 2'!L5</f>
        <v>100.31715331871661</v>
      </c>
      <c r="L5" s="56">
        <f>'Annexe 2'!M5</f>
        <v>101.44014525699858</v>
      </c>
      <c r="M5" s="56">
        <f>'Annexe 2'!N5</f>
        <v>114.19652680545958</v>
      </c>
      <c r="N5" s="56">
        <f>'Annexe 2'!O5</f>
        <v>202.11227712574558</v>
      </c>
      <c r="O5" s="56">
        <f>'Annexe 2'!P5</f>
        <v>102.34993741745053</v>
      </c>
      <c r="P5" s="56">
        <f>'Annexe 2'!Q5</f>
        <v>163.16648887614676</v>
      </c>
      <c r="Q5" s="56">
        <f>'Annexe 2'!R5</f>
        <v>174.29883611312681</v>
      </c>
      <c r="R5" s="56">
        <f>'Annexe 2'!S5</f>
        <v>147.79103603962594</v>
      </c>
      <c r="S5" s="56">
        <f>'Annexe 2'!T5</f>
        <v>232.02478096401555</v>
      </c>
      <c r="T5" s="56">
        <f>'Annexe 2'!U5</f>
        <v>229.04200502143726</v>
      </c>
      <c r="U5" s="56">
        <f>'Annexe 2'!V5</f>
        <v>183.96406749731025</v>
      </c>
      <c r="V5" s="56">
        <f>'Annexe 2'!W5</f>
        <v>220.42744430814523</v>
      </c>
      <c r="W5" s="56">
        <f>'Annexe 2'!X5</f>
        <v>232.02478096401555</v>
      </c>
      <c r="X5" s="56">
        <f>'Annexe 2'!Y5</f>
        <v>227.10829081483564</v>
      </c>
      <c r="Y5" s="56">
        <f>'Annexe 2'!Z5</f>
        <v>232.18045160309177</v>
      </c>
      <c r="Z5" s="56">
        <f>'Annexe 2'!AA5</f>
        <v>311.40425232079838</v>
      </c>
      <c r="AA5" s="56">
        <f>'Annexe 2'!AB5</f>
        <v>297.35452137185837</v>
      </c>
      <c r="AB5" s="56">
        <f>'Annexe 2'!AC5</f>
        <v>318.70342446279767</v>
      </c>
      <c r="AC5" s="56">
        <f>'Annexe 2'!AD5</f>
        <v>210.01502884355483</v>
      </c>
      <c r="AD5" s="56">
        <f>'Annexe 2'!AE5</f>
        <v>271.54888563726439</v>
      </c>
    </row>
    <row r="6" spans="1:30" x14ac:dyDescent="0.25">
      <c r="A6" t="s">
        <v>8</v>
      </c>
      <c r="B6" s="56">
        <f>'Annexe 2'!C6</f>
        <v>72.667248592813991</v>
      </c>
      <c r="C6" s="56">
        <f>'Annexe 2'!D6</f>
        <v>92.301571426301749</v>
      </c>
      <c r="D6" s="56">
        <f>'Annexe 2'!E6</f>
        <v>105.47127565022488</v>
      </c>
      <c r="E6" s="56">
        <f>'Annexe 2'!F6</f>
        <v>127.38078922524915</v>
      </c>
      <c r="F6" s="56">
        <f>'Annexe 2'!G6</f>
        <v>84.612100500796473</v>
      </c>
      <c r="G6" s="56">
        <f>'Annexe 2'!H6</f>
        <v>96.509803739198048</v>
      </c>
      <c r="H6" s="56">
        <f>'Annexe 2'!I6</f>
        <v>106.58758686414866</v>
      </c>
      <c r="I6" s="56">
        <f>'Annexe 2'!J6</f>
        <v>104.86815052652943</v>
      </c>
      <c r="J6" s="56">
        <f>'Annexe 2'!K6</f>
        <v>90.053908538178902</v>
      </c>
      <c r="K6" s="56">
        <f>'Annexe 2'!L6</f>
        <v>134.74613519754612</v>
      </c>
      <c r="L6" s="56">
        <f>'Annexe 2'!M6</f>
        <v>135.81463901622658</v>
      </c>
      <c r="M6" s="56">
        <f>'Annexe 2'!N6</f>
        <v>150.65092371957243</v>
      </c>
      <c r="N6" s="56">
        <f>'Annexe 2'!O6</f>
        <v>93.489005184700972</v>
      </c>
      <c r="O6" s="56">
        <f>'Annexe 2'!P6</f>
        <v>109.54550106617276</v>
      </c>
      <c r="P6" s="56">
        <f>'Annexe 2'!Q6</f>
        <v>172.49716391145685</v>
      </c>
      <c r="Q6" s="56">
        <f>'Annexe 2'!R6</f>
        <v>202.32611258122469</v>
      </c>
      <c r="R6" s="56">
        <f>'Annexe 2'!S6</f>
        <v>123.08432487045609</v>
      </c>
      <c r="S6" s="56">
        <f>'Annexe 2'!T6</f>
        <v>155.13549873173147</v>
      </c>
      <c r="T6" s="56">
        <f>'Annexe 2'!U6</f>
        <v>153.25168607629928</v>
      </c>
      <c r="U6" s="56">
        <f>'Annexe 2'!V6</f>
        <v>208.62199044242334</v>
      </c>
      <c r="V6" s="56">
        <f>'Annexe 2'!W6</f>
        <v>136.7352874356655</v>
      </c>
      <c r="W6" s="56">
        <f>'Annexe 2'!X6</f>
        <v>184.98338942992905</v>
      </c>
      <c r="X6" s="56">
        <f>'Annexe 2'!Y6</f>
        <v>223.48244262960543</v>
      </c>
      <c r="Y6" s="56">
        <f>'Annexe 2'!Z6</f>
        <v>236.48325649061277</v>
      </c>
      <c r="Z6" s="56">
        <f>'Annexe 2'!AA6</f>
        <v>236.74108170431452</v>
      </c>
      <c r="AA6" s="56">
        <f>'Annexe 2'!AB6</f>
        <v>316.51861120897399</v>
      </c>
      <c r="AB6" s="56">
        <f>'Annexe 2'!AC6</f>
        <v>288.5534544171511</v>
      </c>
      <c r="AC6" s="56">
        <f>'Annexe 2'!AD6</f>
        <v>350.0775295007337</v>
      </c>
      <c r="AD6" s="56">
        <f>'Annexe 2'!AE6</f>
        <v>203.25378886222342</v>
      </c>
    </row>
    <row r="7" spans="1:30" x14ac:dyDescent="0.25">
      <c r="A7" t="s">
        <v>9</v>
      </c>
      <c r="B7" s="56">
        <f>'Annexe 2'!C7</f>
        <v>87.366909816679311</v>
      </c>
      <c r="C7" s="56">
        <f>'Annexe 2'!D7</f>
        <v>124.96290289242269</v>
      </c>
      <c r="D7" s="56">
        <f>'Annexe 2'!E7</f>
        <v>124.4320410331372</v>
      </c>
      <c r="E7" s="56">
        <f>'Annexe 2'!F7</f>
        <v>110.75682579615393</v>
      </c>
      <c r="F7" s="56">
        <f>'Annexe 2'!G7</f>
        <v>200.2065618705586</v>
      </c>
      <c r="G7" s="56">
        <f>'Annexe 2'!H7</f>
        <v>119.42294881560656</v>
      </c>
      <c r="H7" s="56">
        <f>'Annexe 2'!I7</f>
        <v>115.00353298505645</v>
      </c>
      <c r="I7" s="56">
        <f>'Annexe 2'!J7</f>
        <v>133.11847474072169</v>
      </c>
      <c r="J7" s="56">
        <f>'Annexe 2'!K7</f>
        <v>113.85199696269565</v>
      </c>
      <c r="K7" s="56">
        <f>'Annexe 2'!L7</f>
        <v>96.067611760084958</v>
      </c>
      <c r="L7" s="56">
        <f>'Annexe 2'!M7</f>
        <v>96.41768087520434</v>
      </c>
      <c r="M7" s="56">
        <f>'Annexe 2'!N7</f>
        <v>128.52828638810871</v>
      </c>
      <c r="N7" s="56">
        <f>'Annexe 2'!O7</f>
        <v>120.25865074298041</v>
      </c>
      <c r="O7" s="56">
        <f>'Annexe 2'!P7</f>
        <v>117.76146130890584</v>
      </c>
      <c r="P7" s="56">
        <f>'Annexe 2'!Q7</f>
        <v>129.17499782514503</v>
      </c>
      <c r="Q7" s="56">
        <f>'Annexe 2'!R7</f>
        <v>173.78964442709017</v>
      </c>
      <c r="R7" s="56">
        <f>'Annexe 2'!S7</f>
        <v>160.81771556534733</v>
      </c>
      <c r="S7" s="56">
        <f>'Annexe 2'!T7</f>
        <v>154.72878705042362</v>
      </c>
      <c r="T7" s="56">
        <f>'Annexe 2'!U7</f>
        <v>225.34980675822101</v>
      </c>
      <c r="U7" s="56">
        <f>'Annexe 2'!V7</f>
        <v>171.14796286313685</v>
      </c>
      <c r="V7" s="56">
        <f>'Annexe 2'!W7</f>
        <v>141.59178227452651</v>
      </c>
      <c r="W7" s="56">
        <f>'Annexe 2'!X7</f>
        <v>154.72878705042362</v>
      </c>
      <c r="X7" s="56">
        <f>'Annexe 2'!Y7</f>
        <v>208.84734220532656</v>
      </c>
      <c r="Y7" s="56">
        <f>'Annexe 2'!Z7</f>
        <v>249.38709864195408</v>
      </c>
      <c r="Z7" s="56">
        <f>'Annexe 2'!AA7</f>
        <v>218.98809262167876</v>
      </c>
      <c r="AA7" s="56">
        <f>'Annexe 2'!AB7</f>
        <v>176.31910170229756</v>
      </c>
      <c r="AB7" s="56">
        <f>'Annexe 2'!AC7</f>
        <v>234.49858437613568</v>
      </c>
      <c r="AC7" s="56">
        <f>'Annexe 2'!AD7</f>
        <v>304.49844492595719</v>
      </c>
      <c r="AD7" s="56">
        <f>'Annexe 2'!AE7</f>
        <v>267.78786114340039</v>
      </c>
    </row>
    <row r="8" spans="1:30" x14ac:dyDescent="0.25">
      <c r="A8" t="s">
        <v>10</v>
      </c>
      <c r="B8" s="56">
        <f>'Annexe 2'!C8</f>
        <v>55.594905989261989</v>
      </c>
      <c r="C8" s="56">
        <f>'Annexe 2'!D8</f>
        <v>85.089811632031029</v>
      </c>
      <c r="D8" s="56">
        <f>'Annexe 2'!E8</f>
        <v>91.341608149562944</v>
      </c>
      <c r="E8" s="56">
        <f>'Annexe 2'!F8</f>
        <v>246.25066255146456</v>
      </c>
      <c r="F8" s="56">
        <f>'Annexe 2'!G8</f>
        <v>83.5334922157015</v>
      </c>
      <c r="G8" s="56">
        <f>'Annexe 2'!H8</f>
        <v>104.67790233091435</v>
      </c>
      <c r="H8" s="56">
        <f>'Annexe 2'!I8</f>
        <v>139.77161854802591</v>
      </c>
      <c r="I8" s="56">
        <f>'Annexe 2'!J8</f>
        <v>33.164208000592275</v>
      </c>
      <c r="J8" s="56">
        <f>'Annexe 2'!K8</f>
        <v>55.398804854900639</v>
      </c>
      <c r="K8" s="56">
        <f>'Annexe 2'!L8</f>
        <v>60.543170669450838</v>
      </c>
      <c r="L8" s="56">
        <f>'Annexe 2'!M8</f>
        <v>60.543170669450838</v>
      </c>
      <c r="M8" s="56">
        <f>'Annexe 2'!N8</f>
        <v>79.683861152447932</v>
      </c>
      <c r="N8" s="56">
        <f>'Annexe 2'!O8</f>
        <v>77.383737032722564</v>
      </c>
      <c r="O8" s="56">
        <f>'Annexe 2'!P8</f>
        <v>67.716098982734962</v>
      </c>
      <c r="P8" s="56">
        <f>'Annexe 2'!Q8</f>
        <v>79.207540613755882</v>
      </c>
      <c r="Q8" s="56">
        <f>'Annexe 2'!R8</f>
        <v>69.103675130517402</v>
      </c>
      <c r="R8" s="56">
        <f>'Annexe 2'!S8</f>
        <v>31.596658054050387</v>
      </c>
      <c r="S8" s="56">
        <f>'Annexe 2'!T8</f>
        <v>78.815127889865678</v>
      </c>
      <c r="T8" s="56">
        <f>'Annexe 2'!U8</f>
        <v>55.428727466688969</v>
      </c>
      <c r="U8" s="56">
        <f>'Annexe 2'!V8</f>
        <v>69.774365231891849</v>
      </c>
      <c r="V8" s="56">
        <f>'Annexe 2'!W8</f>
        <v>48.877146569670458</v>
      </c>
      <c r="W8" s="56">
        <f>'Annexe 2'!X8</f>
        <v>78.815127889865678</v>
      </c>
      <c r="X8" s="56">
        <f>'Annexe 2'!Y8</f>
        <v>21.405217957498323</v>
      </c>
      <c r="Y8" s="56">
        <f>'Annexe 2'!Z8</f>
        <v>17.439028356232033</v>
      </c>
      <c r="Z8" s="56">
        <f>'Annexe 2'!AA8</f>
        <v>41.182432196198292</v>
      </c>
      <c r="AA8" s="56">
        <f>'Annexe 2'!AB8</f>
        <v>244.88238978096328</v>
      </c>
      <c r="AB8" s="56">
        <f>'Annexe 2'!AC8</f>
        <v>129.41438376189893</v>
      </c>
      <c r="AC8" s="56">
        <f>'Annexe 2'!AD8</f>
        <v>241.37733882485671</v>
      </c>
      <c r="AD8" s="56">
        <f>'Annexe 2'!AE8</f>
        <v>200.6165676671811</v>
      </c>
    </row>
    <row r="9" spans="1:30" x14ac:dyDescent="0.25">
      <c r="A9" t="s">
        <v>11</v>
      </c>
      <c r="B9" s="56">
        <f>'Annexe 2'!C9</f>
        <v>92.30361945704891</v>
      </c>
      <c r="C9" s="56">
        <f>'Annexe 2'!D9</f>
        <v>100.41866066144095</v>
      </c>
      <c r="D9" s="56">
        <f>'Annexe 2'!E9</f>
        <v>102.96748084208841</v>
      </c>
      <c r="E9" s="56">
        <f>'Annexe 2'!F9</f>
        <v>104.31023903942167</v>
      </c>
      <c r="F9" s="56">
        <f>'Annexe 2'!G9</f>
        <v>111.8232054424488</v>
      </c>
      <c r="G9" s="56">
        <f>'Annexe 2'!H9</f>
        <v>92.920999499580105</v>
      </c>
      <c r="H9" s="56">
        <f>'Annexe 2'!I9</f>
        <v>105.09523831480797</v>
      </c>
      <c r="I9" s="56">
        <f>'Annexe 2'!J9</f>
        <v>104.27084952811283</v>
      </c>
      <c r="J9" s="56">
        <f>'Annexe 2'!K9</f>
        <v>105.33881739692579</v>
      </c>
      <c r="K9" s="56">
        <f>'Annexe 2'!L9</f>
        <v>109.94405517880143</v>
      </c>
      <c r="L9" s="56">
        <f>'Annexe 2'!M9</f>
        <v>101.37371023126408</v>
      </c>
      <c r="M9" s="56">
        <f>'Annexe 2'!N9</f>
        <v>104.6928023731877</v>
      </c>
      <c r="N9" s="56">
        <f>'Annexe 2'!O9</f>
        <v>110.49938867788026</v>
      </c>
      <c r="O9" s="56">
        <f>'Annexe 2'!P9</f>
        <v>98.836624626509959</v>
      </c>
      <c r="P9" s="56">
        <f>'Annexe 2'!Q9</f>
        <v>102.08945455457327</v>
      </c>
      <c r="Q9" s="56">
        <f>'Annexe 2'!R9</f>
        <v>110.94779113584971</v>
      </c>
      <c r="R9" s="56">
        <f>'Annexe 2'!S9</f>
        <v>108.19088898229906</v>
      </c>
      <c r="S9" s="56">
        <f>'Annexe 2'!T9</f>
        <v>105.253751195002</v>
      </c>
      <c r="T9" s="56">
        <f>'Annexe 2'!U9</f>
        <v>102.3672494651334</v>
      </c>
      <c r="U9" s="56">
        <f>'Annexe 2'!V9</f>
        <v>119.89914104893558</v>
      </c>
      <c r="V9" s="56">
        <f>'Annexe 2'!W9</f>
        <v>118.15223413105799</v>
      </c>
      <c r="W9" s="56">
        <f>'Annexe 2'!X9</f>
        <v>105.253751195002</v>
      </c>
      <c r="X9" s="56">
        <f>'Annexe 2'!Y9</f>
        <v>117.43685198733408</v>
      </c>
      <c r="Y9" s="56">
        <f>'Annexe 2'!Z9</f>
        <v>118.43962648763006</v>
      </c>
      <c r="Z9" s="56">
        <f>'Annexe 2'!AA9</f>
        <v>123.29278139673097</v>
      </c>
      <c r="AA9" s="56">
        <f>'Annexe 2'!AB9</f>
        <v>117.47091677714802</v>
      </c>
      <c r="AB9" s="56">
        <f>'Annexe 2'!AC9</f>
        <v>111.73931733881462</v>
      </c>
      <c r="AC9" s="56">
        <f>'Annexe 2'!AD9</f>
        <v>143.3878685155658</v>
      </c>
      <c r="AD9" s="56">
        <f>'Annexe 2'!AE9</f>
        <v>145.63681105434779</v>
      </c>
    </row>
    <row r="10" spans="1:30" x14ac:dyDescent="0.25">
      <c r="A10" t="s">
        <v>12</v>
      </c>
      <c r="B10" s="56">
        <f>'Annexe 2'!C10</f>
        <v>0</v>
      </c>
      <c r="C10" s="56">
        <f>'Annexe 2'!D10</f>
        <v>0</v>
      </c>
      <c r="D10" s="56">
        <f>'Annexe 2'!E10</f>
        <v>159.67162052797491</v>
      </c>
      <c r="E10" s="56">
        <f>'Annexe 2'!F10</f>
        <v>240.32837947202506</v>
      </c>
      <c r="F10" s="56">
        <f>'Annexe 2'!G10</f>
        <v>250.58320059397843</v>
      </c>
      <c r="G10" s="56">
        <f>'Annexe 2'!H10</f>
        <v>2063.2058631419059</v>
      </c>
      <c r="H10" s="56">
        <f>'Annexe 2'!I10</f>
        <v>685.89371212172739</v>
      </c>
      <c r="I10" s="56">
        <f>'Annexe 2'!J10</f>
        <v>2337.0249214873943</v>
      </c>
      <c r="J10" s="56">
        <f>'Annexe 2'!K10</f>
        <v>1320.1512977310958</v>
      </c>
      <c r="K10" s="56">
        <f>'Annexe 2'!L10</f>
        <v>173.46577010066113</v>
      </c>
      <c r="L10" s="56">
        <f>'Annexe 2'!M10</f>
        <v>261.5295673894567</v>
      </c>
      <c r="M10" s="56">
        <f>'Annexe 2'!N10</f>
        <v>345.56450472278101</v>
      </c>
      <c r="N10" s="56">
        <f>'Annexe 2'!O10</f>
        <v>0</v>
      </c>
      <c r="O10" s="56">
        <f>'Annexe 2'!P10</f>
        <v>688.19143602248926</v>
      </c>
      <c r="P10" s="56">
        <f>'Annexe 2'!Q10</f>
        <v>1880.1535567888384</v>
      </c>
      <c r="Q10" s="56">
        <f>'Annexe 2'!R10</f>
        <v>1043.3635595653502</v>
      </c>
      <c r="R10" s="56">
        <f>'Annexe 2'!S10</f>
        <v>1384.9899411807203</v>
      </c>
      <c r="S10" s="56">
        <f>'Annexe 2'!T10</f>
        <v>1458.923509704437</v>
      </c>
      <c r="T10" s="56">
        <f>'Annexe 2'!U10</f>
        <v>0</v>
      </c>
      <c r="U10" s="56">
        <f>'Annexe 2'!V10</f>
        <v>422.8341062129706</v>
      </c>
      <c r="V10" s="56">
        <f>'Annexe 2'!W10</f>
        <v>980.73857586516147</v>
      </c>
      <c r="W10" s="56">
        <f>'Annexe 2'!X10</f>
        <v>1458.923509704437</v>
      </c>
      <c r="X10" s="56">
        <f>'Annexe 2'!Y10</f>
        <v>1560.8703207221336</v>
      </c>
      <c r="Y10" s="56">
        <f>'Annexe 2'!Z10</f>
        <v>59.137637232583302</v>
      </c>
      <c r="Z10" s="56">
        <f>'Annexe 2'!AA10</f>
        <v>450.43167025484286</v>
      </c>
      <c r="AA10" s="56">
        <f>'Annexe 2'!AB10</f>
        <v>1054.5044004808678</v>
      </c>
      <c r="AB10" s="56">
        <f>'Annexe 2'!AC10</f>
        <v>1972.2539413510369</v>
      </c>
      <c r="AC10" s="56">
        <f>'Annexe 2'!AD10</f>
        <v>268.22397749300376</v>
      </c>
      <c r="AD10" s="56">
        <f>'Annexe 2'!AE10</f>
        <v>1003.9152664106206</v>
      </c>
    </row>
    <row r="11" spans="1:30" x14ac:dyDescent="0.25">
      <c r="A11" t="s">
        <v>13</v>
      </c>
      <c r="B11" s="56">
        <f>'Annexe 2'!C11</f>
        <v>84.00819851083719</v>
      </c>
      <c r="C11" s="56">
        <f>'Annexe 2'!D11</f>
        <v>86.047121630909643</v>
      </c>
      <c r="D11" s="56">
        <f>'Annexe 2'!E11</f>
        <v>136.21686975168234</v>
      </c>
      <c r="E11" s="56">
        <f>'Annexe 2'!F11</f>
        <v>93.727810106570843</v>
      </c>
      <c r="F11" s="56">
        <f>'Annexe 2'!G11</f>
        <v>33.895275536830901</v>
      </c>
      <c r="G11" s="56">
        <f>'Annexe 2'!H11</f>
        <v>40.854229911389751</v>
      </c>
      <c r="H11" s="56">
        <f>'Annexe 2'!I11</f>
        <v>39.18229352536369</v>
      </c>
      <c r="I11" s="56">
        <f>'Annexe 2'!J11</f>
        <v>28.240396573752403</v>
      </c>
      <c r="J11" s="56">
        <f>'Annexe 2'!K11</f>
        <v>22.258648801762813</v>
      </c>
      <c r="K11" s="56">
        <f>'Annexe 2'!L11</f>
        <v>19.350827763203082</v>
      </c>
      <c r="L11" s="56">
        <f>'Annexe 2'!M11</f>
        <v>19.350827763203082</v>
      </c>
      <c r="M11" s="56">
        <f>'Annexe 2'!N11</f>
        <v>47.122652799645188</v>
      </c>
      <c r="N11" s="56">
        <f>'Annexe 2'!O11</f>
        <v>14.527146554146345</v>
      </c>
      <c r="O11" s="56">
        <f>'Annexe 2'!P11</f>
        <v>17.446790238391834</v>
      </c>
      <c r="P11" s="56">
        <f>'Annexe 2'!Q11</f>
        <v>17.446790238391834</v>
      </c>
      <c r="Q11" s="56">
        <f>'Annexe 2'!R11</f>
        <v>17.56169458135199</v>
      </c>
      <c r="R11" s="56">
        <f>'Annexe 2'!S11</f>
        <v>12.786006261572727</v>
      </c>
      <c r="S11" s="56">
        <f>'Annexe 2'!T11</f>
        <v>20.404773254045679</v>
      </c>
      <c r="T11" s="56">
        <f>'Annexe 2'!U11</f>
        <v>20.299864394127706</v>
      </c>
      <c r="U11" s="56">
        <f>'Annexe 2'!V11</f>
        <v>19.413102828104389</v>
      </c>
      <c r="V11" s="56">
        <f>'Annexe 2'!W11</f>
        <v>22.043857624864096</v>
      </c>
      <c r="W11" s="56">
        <f>'Annexe 2'!X11</f>
        <v>20.404773254045679</v>
      </c>
      <c r="X11" s="56">
        <f>'Annexe 2'!Y11</f>
        <v>24.568100787457073</v>
      </c>
      <c r="Y11" s="56">
        <f>'Annexe 2'!Z11</f>
        <v>24.568100787457073</v>
      </c>
      <c r="Z11" s="56">
        <f>'Annexe 2'!AA11</f>
        <v>33.368380501676207</v>
      </c>
      <c r="AA11" s="56">
        <f>'Annexe 2'!AB11</f>
        <v>25.496330494497965</v>
      </c>
      <c r="AB11" s="56">
        <f>'Annexe 2'!AC11</f>
        <v>22.233185737738282</v>
      </c>
      <c r="AC11" s="56">
        <f>'Annexe 2'!AD11</f>
        <v>32.829984347063842</v>
      </c>
      <c r="AD11" s="56">
        <f>'Annexe 2'!AE11</f>
        <v>43.015138722466823</v>
      </c>
    </row>
    <row r="12" spans="1:30" x14ac:dyDescent="0.25">
      <c r="A12" t="s">
        <v>14</v>
      </c>
      <c r="B12" s="56">
        <f>'Annexe 2'!C12</f>
        <v>96.328506525608333</v>
      </c>
      <c r="C12" s="56">
        <f>'Annexe 2'!D12</f>
        <v>80.518524765206109</v>
      </c>
      <c r="D12" s="56">
        <f>'Annexe 2'!E12</f>
        <v>105.66036539593536</v>
      </c>
      <c r="E12" s="56">
        <f>'Annexe 2'!F12</f>
        <v>116.28557297553721</v>
      </c>
      <c r="F12" s="56">
        <f>'Annexe 2'!G12</f>
        <v>78.730288991244208</v>
      </c>
      <c r="G12" s="56">
        <f>'Annexe 2'!H12</f>
        <v>131.84507841945597</v>
      </c>
      <c r="H12" s="56">
        <f>'Annexe 2'!I12</f>
        <v>163.76558904792233</v>
      </c>
      <c r="I12" s="56">
        <f>'Annexe 2'!J12</f>
        <v>157.7455083335376</v>
      </c>
      <c r="J12" s="56">
        <f>'Annexe 2'!K12</f>
        <v>138.26807711007996</v>
      </c>
      <c r="K12" s="56">
        <f>'Annexe 2'!L12</f>
        <v>130.71812753129993</v>
      </c>
      <c r="L12" s="56">
        <f>'Annexe 2'!M12</f>
        <v>109.17462912546735</v>
      </c>
      <c r="M12" s="56">
        <f>'Annexe 2'!N12</f>
        <v>116.44663548331764</v>
      </c>
      <c r="N12" s="56">
        <f>'Annexe 2'!O12</f>
        <v>118.60971463708495</v>
      </c>
      <c r="O12" s="56">
        <f>'Annexe 2'!P12</f>
        <v>116.7919505106085</v>
      </c>
      <c r="P12" s="56">
        <f>'Annexe 2'!Q12</f>
        <v>47.126228560674846</v>
      </c>
      <c r="Q12" s="56">
        <f>'Annexe 2'!R12</f>
        <v>40.191864989492906</v>
      </c>
      <c r="R12" s="56">
        <f>'Annexe 2'!S12</f>
        <v>36.031201750277255</v>
      </c>
      <c r="S12" s="56">
        <f>'Annexe 2'!T12</f>
        <v>29.06897585310864</v>
      </c>
      <c r="T12" s="56">
        <f>'Annexe 2'!U12</f>
        <v>59.183662367199439</v>
      </c>
      <c r="U12" s="56">
        <f>'Annexe 2'!V12</f>
        <v>26.016522896840836</v>
      </c>
      <c r="V12" s="56">
        <f>'Annexe 2'!W12</f>
        <v>35.420969011839496</v>
      </c>
      <c r="W12" s="56">
        <f>'Annexe 2'!X12</f>
        <v>29.06897585310864</v>
      </c>
      <c r="X12" s="56">
        <f>'Annexe 2'!Y12</f>
        <v>48.967062428108804</v>
      </c>
      <c r="Y12" s="56">
        <f>'Annexe 2'!Z12</f>
        <v>25.759009522550283</v>
      </c>
      <c r="Z12" s="56">
        <f>'Annexe 2'!AA12</f>
        <v>11.443049082011976</v>
      </c>
      <c r="AA12" s="56">
        <f>'Annexe 2'!AB12</f>
        <v>8.0876069268311515</v>
      </c>
      <c r="AB12" s="56">
        <f>'Annexe 2'!AC12</f>
        <v>7.2221081277114845</v>
      </c>
      <c r="AC12" s="56">
        <f>'Annexe 2'!AD12</f>
        <v>11.401178108622881</v>
      </c>
      <c r="AD12" s="56">
        <f>'Annexe 2'!AE12</f>
        <v>8.7050719155989373</v>
      </c>
    </row>
    <row r="13" spans="1:30" x14ac:dyDescent="0.25">
      <c r="A13" t="s">
        <v>17</v>
      </c>
      <c r="B13" s="56">
        <f>'Annexe 2'!C13</f>
        <v>75.405661852115685</v>
      </c>
      <c r="C13" s="56">
        <f>'Annexe 2'!D13</f>
        <v>89.482826901849094</v>
      </c>
      <c r="D13" s="56">
        <f>'Annexe 2'!E13</f>
        <v>100.16416585211263</v>
      </c>
      <c r="E13" s="56">
        <f>'Annexe 2'!F13</f>
        <v>110.31513403204735</v>
      </c>
      <c r="F13" s="56">
        <f>'Annexe 2'!G13</f>
        <v>87.212320173512211</v>
      </c>
      <c r="G13" s="56">
        <f>'Annexe 2'!H13</f>
        <v>106.39805223395885</v>
      </c>
      <c r="H13" s="56">
        <f>'Annexe 2'!I13</f>
        <v>110.13944846290187</v>
      </c>
      <c r="I13" s="56">
        <f>'Annexe 2'!J13</f>
        <v>102.61863570630908</v>
      </c>
      <c r="J13" s="56">
        <f>'Annexe 2'!K13</f>
        <v>98.934660300017953</v>
      </c>
      <c r="K13" s="56">
        <f>'Annexe 2'!L13</f>
        <v>120.13012358405165</v>
      </c>
      <c r="L13" s="56">
        <f>'Annexe 2'!M13</f>
        <v>113.23416373753366</v>
      </c>
      <c r="M13" s="56">
        <f>'Annexe 2'!N13</f>
        <v>135.51310025851265</v>
      </c>
      <c r="N13" s="56">
        <f>'Annexe 2'!O13</f>
        <v>117.53508732966959</v>
      </c>
      <c r="O13" s="56">
        <f>'Annexe 2'!P13</f>
        <v>104.61048136040289</v>
      </c>
      <c r="P13" s="56">
        <f>'Annexe 2'!Q13</f>
        <v>150.2811858742528</v>
      </c>
      <c r="Q13" s="56">
        <f>'Annexe 2'!R13</f>
        <v>171.2592640992105</v>
      </c>
      <c r="R13" s="56">
        <f>'Annexe 2'!S13</f>
        <v>118.91717153695195</v>
      </c>
      <c r="S13" s="56">
        <f>'Annexe 2'!T13</f>
        <v>160.35726234473049</v>
      </c>
      <c r="T13" s="56">
        <f>'Annexe 2'!U13</f>
        <v>160.05771974358245</v>
      </c>
      <c r="U13" s="56">
        <f>'Annexe 2'!V13</f>
        <v>179.66614391810592</v>
      </c>
      <c r="V13" s="56">
        <f>'Annexe 2'!W13</f>
        <v>147.96205656403825</v>
      </c>
      <c r="W13" s="56">
        <f>'Annexe 2'!X13</f>
        <v>177.38731207252042</v>
      </c>
      <c r="X13" s="56">
        <f>'Annexe 2'!Y13</f>
        <v>200.10043173171152</v>
      </c>
      <c r="Y13" s="56">
        <f>'Annexe 2'!Z13</f>
        <v>211.83589669921201</v>
      </c>
      <c r="Z13" s="56">
        <f>'Annexe 2'!AA13</f>
        <v>227.73035991826859</v>
      </c>
      <c r="AA13" s="56">
        <f>'Annexe 2'!AB13</f>
        <v>270.04562550404535</v>
      </c>
      <c r="AB13" s="56">
        <f>'Annexe 2'!AC13</f>
        <v>263.50955759196796</v>
      </c>
      <c r="AC13" s="56">
        <f>'Annexe 2'!AD13</f>
        <v>271.45055670963393</v>
      </c>
      <c r="AD13" s="56">
        <f>'Annexe 2'!AE13</f>
        <v>203.18904632694856</v>
      </c>
    </row>
    <row r="18" spans="1:30" x14ac:dyDescent="0.25">
      <c r="A18" t="s">
        <v>17</v>
      </c>
      <c r="B18" s="5" t="s">
        <v>58</v>
      </c>
      <c r="C18" s="5" t="s">
        <v>59</v>
      </c>
      <c r="D18" s="5" t="s">
        <v>60</v>
      </c>
      <c r="E18" s="5" t="s">
        <v>61</v>
      </c>
      <c r="F18" s="5" t="s">
        <v>62</v>
      </c>
      <c r="G18" s="5" t="s">
        <v>63</v>
      </c>
      <c r="H18" s="5" t="s">
        <v>64</v>
      </c>
      <c r="I18" s="5" t="s">
        <v>65</v>
      </c>
      <c r="J18" s="5" t="s">
        <v>66</v>
      </c>
      <c r="K18" s="5" t="s">
        <v>67</v>
      </c>
      <c r="L18" s="5" t="s">
        <v>68</v>
      </c>
      <c r="M18" s="5" t="s">
        <v>69</v>
      </c>
      <c r="N18" s="5" t="s">
        <v>70</v>
      </c>
      <c r="O18" s="5" t="s">
        <v>71</v>
      </c>
      <c r="P18" s="5" t="s">
        <v>72</v>
      </c>
      <c r="Q18" s="5" t="s">
        <v>73</v>
      </c>
      <c r="R18" s="5" t="s">
        <v>74</v>
      </c>
      <c r="S18" s="5" t="s">
        <v>75</v>
      </c>
      <c r="T18" s="5" t="s">
        <v>76</v>
      </c>
      <c r="U18" s="5" t="s">
        <v>79</v>
      </c>
      <c r="V18" s="5" t="s">
        <v>87</v>
      </c>
      <c r="W18" s="5" t="s">
        <v>88</v>
      </c>
      <c r="X18" s="5" t="s">
        <v>93</v>
      </c>
      <c r="Y18" s="58" t="s">
        <v>94</v>
      </c>
      <c r="Z18" s="58" t="s">
        <v>96</v>
      </c>
      <c r="AA18" s="58" t="s">
        <v>99</v>
      </c>
      <c r="AB18" s="58" t="s">
        <v>100</v>
      </c>
      <c r="AC18" s="58" t="s">
        <v>103</v>
      </c>
      <c r="AD18" s="58" t="s">
        <v>105</v>
      </c>
    </row>
    <row r="19" spans="1:30" x14ac:dyDescent="0.25">
      <c r="B19" s="56">
        <f>B13</f>
        <v>75.405661852115685</v>
      </c>
      <c r="C19" s="56">
        <f t="shared" ref="C19:X19" si="0">C13</f>
        <v>89.482826901849094</v>
      </c>
      <c r="D19" s="56">
        <f t="shared" si="0"/>
        <v>100.16416585211263</v>
      </c>
      <c r="E19" s="56">
        <f t="shared" si="0"/>
        <v>110.31513403204735</v>
      </c>
      <c r="F19" s="56">
        <f t="shared" si="0"/>
        <v>87.212320173512211</v>
      </c>
      <c r="G19" s="56">
        <f t="shared" si="0"/>
        <v>106.39805223395885</v>
      </c>
      <c r="H19" s="56">
        <f t="shared" si="0"/>
        <v>110.13944846290187</v>
      </c>
      <c r="I19" s="56">
        <f t="shared" si="0"/>
        <v>102.61863570630908</v>
      </c>
      <c r="J19" s="56">
        <f t="shared" si="0"/>
        <v>98.934660300017953</v>
      </c>
      <c r="K19" s="56">
        <f t="shared" si="0"/>
        <v>120.13012358405165</v>
      </c>
      <c r="L19" s="56">
        <f t="shared" si="0"/>
        <v>113.23416373753366</v>
      </c>
      <c r="M19" s="56">
        <f t="shared" si="0"/>
        <v>135.51310025851265</v>
      </c>
      <c r="N19" s="56">
        <f t="shared" si="0"/>
        <v>117.53508732966959</v>
      </c>
      <c r="O19" s="56">
        <f t="shared" si="0"/>
        <v>104.61048136040289</v>
      </c>
      <c r="P19" s="56">
        <f t="shared" si="0"/>
        <v>150.2811858742528</v>
      </c>
      <c r="Q19" s="56">
        <f t="shared" si="0"/>
        <v>171.2592640992105</v>
      </c>
      <c r="R19" s="56">
        <f t="shared" si="0"/>
        <v>118.91717153695195</v>
      </c>
      <c r="S19" s="56">
        <f t="shared" si="0"/>
        <v>160.35726234473049</v>
      </c>
      <c r="T19" s="56">
        <f t="shared" si="0"/>
        <v>160.05771974358245</v>
      </c>
      <c r="U19" s="56">
        <f t="shared" si="0"/>
        <v>179.66614391810592</v>
      </c>
      <c r="V19" s="56">
        <f t="shared" si="0"/>
        <v>147.96205656403825</v>
      </c>
      <c r="W19" s="56">
        <f t="shared" si="0"/>
        <v>177.38731207252042</v>
      </c>
      <c r="X19" s="56">
        <f t="shared" si="0"/>
        <v>200.10043173171152</v>
      </c>
      <c r="Y19" s="56">
        <f t="shared" ref="Y19:AD19" si="1">Y13</f>
        <v>211.83589669921201</v>
      </c>
      <c r="Z19" s="56">
        <f t="shared" si="1"/>
        <v>227.73035991826859</v>
      </c>
      <c r="AA19" s="56">
        <f t="shared" si="1"/>
        <v>270.04562550404535</v>
      </c>
      <c r="AB19" s="56">
        <f t="shared" si="1"/>
        <v>263.50955759196796</v>
      </c>
      <c r="AC19" s="56">
        <f t="shared" si="1"/>
        <v>271.45055670963393</v>
      </c>
      <c r="AD19" s="56">
        <f t="shared" si="1"/>
        <v>203.18904632694856</v>
      </c>
    </row>
    <row r="39" spans="1:30" x14ac:dyDescent="0.25">
      <c r="A39" t="s">
        <v>5</v>
      </c>
      <c r="B39" s="5" t="s">
        <v>58</v>
      </c>
      <c r="C39" s="5" t="s">
        <v>59</v>
      </c>
      <c r="D39" s="5" t="s">
        <v>60</v>
      </c>
      <c r="E39" s="5" t="s">
        <v>61</v>
      </c>
      <c r="F39" s="5" t="s">
        <v>62</v>
      </c>
      <c r="G39" s="5" t="s">
        <v>63</v>
      </c>
      <c r="H39" s="5" t="s">
        <v>64</v>
      </c>
      <c r="I39" s="5" t="s">
        <v>65</v>
      </c>
      <c r="J39" s="5" t="s">
        <v>66</v>
      </c>
      <c r="K39" s="5" t="s">
        <v>67</v>
      </c>
      <c r="L39" s="5" t="s">
        <v>68</v>
      </c>
      <c r="M39" s="5" t="s">
        <v>69</v>
      </c>
      <c r="N39" s="5" t="s">
        <v>70</v>
      </c>
      <c r="O39" s="5" t="s">
        <v>71</v>
      </c>
      <c r="P39" s="5" t="s">
        <v>72</v>
      </c>
      <c r="Q39" s="5" t="s">
        <v>73</v>
      </c>
      <c r="R39" s="5" t="s">
        <v>74</v>
      </c>
      <c r="S39" s="5" t="s">
        <v>75</v>
      </c>
      <c r="T39" s="5" t="s">
        <v>76</v>
      </c>
      <c r="U39" s="5" t="s">
        <v>79</v>
      </c>
      <c r="V39" s="5" t="s">
        <v>87</v>
      </c>
      <c r="W39" s="5" t="s">
        <v>88</v>
      </c>
      <c r="X39" s="5" t="s">
        <v>93</v>
      </c>
      <c r="Y39" s="58" t="s">
        <v>94</v>
      </c>
      <c r="Z39" s="58" t="s">
        <v>96</v>
      </c>
      <c r="AA39" s="58" t="s">
        <v>99</v>
      </c>
      <c r="AB39" s="58" t="s">
        <v>100</v>
      </c>
      <c r="AC39" s="58" t="s">
        <v>103</v>
      </c>
      <c r="AD39" s="58" t="s">
        <v>105</v>
      </c>
    </row>
    <row r="40" spans="1:30" x14ac:dyDescent="0.25">
      <c r="B40" s="56">
        <f>B3</f>
        <v>46.216424014663872</v>
      </c>
      <c r="C40" s="56">
        <f t="shared" ref="C40:X40" si="2">C3</f>
        <v>59.427913071108023</v>
      </c>
      <c r="D40" s="56">
        <f t="shared" si="2"/>
        <v>57.475342308571022</v>
      </c>
      <c r="E40" s="56">
        <f t="shared" si="2"/>
        <v>48.599557949033617</v>
      </c>
      <c r="F40" s="56">
        <f t="shared" si="2"/>
        <v>41.361181577637339</v>
      </c>
      <c r="G40" s="56">
        <f t="shared" si="2"/>
        <v>130.69051447421197</v>
      </c>
      <c r="H40" s="56">
        <f t="shared" si="2"/>
        <v>105.47853820522026</v>
      </c>
      <c r="I40" s="56">
        <f t="shared" si="2"/>
        <v>101.45801339151505</v>
      </c>
      <c r="J40" s="56">
        <f t="shared" si="2"/>
        <v>101.88199569263654</v>
      </c>
      <c r="K40" s="56">
        <f t="shared" si="2"/>
        <v>109.35821924246984</v>
      </c>
      <c r="L40" s="56">
        <f t="shared" si="2"/>
        <v>50.239743086758814</v>
      </c>
      <c r="M40" s="56">
        <f t="shared" si="2"/>
        <v>122.91440087637599</v>
      </c>
      <c r="N40" s="56">
        <f t="shared" si="2"/>
        <v>52.679228122252994</v>
      </c>
      <c r="O40" s="56">
        <f t="shared" si="2"/>
        <v>87.237836594950437</v>
      </c>
      <c r="P40" s="56">
        <f t="shared" si="2"/>
        <v>40.39400760057152</v>
      </c>
      <c r="Q40" s="56">
        <f t="shared" si="2"/>
        <v>43.234915076630251</v>
      </c>
      <c r="R40" s="56">
        <f t="shared" si="2"/>
        <v>42.997953546589677</v>
      </c>
      <c r="S40" s="56">
        <f t="shared" si="2"/>
        <v>49.091809151406672</v>
      </c>
      <c r="T40" s="56">
        <f t="shared" si="2"/>
        <v>52.477933165408217</v>
      </c>
      <c r="U40" s="56">
        <f t="shared" si="2"/>
        <v>54.08626242972511</v>
      </c>
      <c r="V40" s="56">
        <f t="shared" si="2"/>
        <v>51.172210529168694</v>
      </c>
      <c r="W40" s="56">
        <f t="shared" si="2"/>
        <v>50.843425273294898</v>
      </c>
      <c r="X40" s="56">
        <f t="shared" si="2"/>
        <v>51.360633414481839</v>
      </c>
      <c r="Y40" s="56">
        <f t="shared" ref="Y40:AD40" si="3">Y3</f>
        <v>63.809490163321541</v>
      </c>
      <c r="Z40" s="56">
        <f t="shared" si="3"/>
        <v>41.936368193364672</v>
      </c>
      <c r="AA40" s="56">
        <f t="shared" si="3"/>
        <v>40.562984649875851</v>
      </c>
      <c r="AB40" s="56">
        <f t="shared" si="3"/>
        <v>62.383359269681357</v>
      </c>
      <c r="AC40" s="56">
        <f t="shared" si="3"/>
        <v>62.606238636200615</v>
      </c>
      <c r="AD40" s="56">
        <f t="shared" si="3"/>
        <v>64.227877860716148</v>
      </c>
    </row>
    <row r="57" spans="1:30" x14ac:dyDescent="0.25">
      <c r="A57" t="s">
        <v>6</v>
      </c>
      <c r="B57" s="5" t="s">
        <v>58</v>
      </c>
      <c r="C57" s="5" t="s">
        <v>59</v>
      </c>
      <c r="D57" s="5" t="s">
        <v>60</v>
      </c>
      <c r="E57" s="5" t="s">
        <v>61</v>
      </c>
      <c r="F57" s="5" t="s">
        <v>62</v>
      </c>
      <c r="G57" s="5" t="s">
        <v>63</v>
      </c>
      <c r="H57" s="5" t="s">
        <v>64</v>
      </c>
      <c r="I57" s="5" t="s">
        <v>65</v>
      </c>
      <c r="J57" s="5" t="s">
        <v>66</v>
      </c>
      <c r="K57" s="5" t="s">
        <v>67</v>
      </c>
      <c r="L57" s="5" t="s">
        <v>68</v>
      </c>
      <c r="M57" s="5" t="s">
        <v>69</v>
      </c>
      <c r="N57" s="5" t="s">
        <v>70</v>
      </c>
      <c r="O57" s="5" t="s">
        <v>71</v>
      </c>
      <c r="P57" s="5" t="s">
        <v>72</v>
      </c>
      <c r="Q57" s="5" t="s">
        <v>73</v>
      </c>
      <c r="R57" s="5" t="s">
        <v>74</v>
      </c>
      <c r="S57" s="5" t="s">
        <v>75</v>
      </c>
      <c r="T57" s="5" t="s">
        <v>76</v>
      </c>
      <c r="U57" s="5" t="s">
        <v>79</v>
      </c>
      <c r="V57" s="5" t="s">
        <v>87</v>
      </c>
      <c r="W57" s="5" t="s">
        <v>88</v>
      </c>
      <c r="X57" s="5" t="s">
        <v>93</v>
      </c>
      <c r="Y57" s="58" t="s">
        <v>94</v>
      </c>
      <c r="Z57" s="58" t="s">
        <v>96</v>
      </c>
      <c r="AA57" s="58" t="s">
        <v>99</v>
      </c>
      <c r="AB57" s="58" t="s">
        <v>100</v>
      </c>
      <c r="AC57" s="58" t="s">
        <v>103</v>
      </c>
      <c r="AD57" s="58" t="s">
        <v>105</v>
      </c>
    </row>
    <row r="58" spans="1:30" x14ac:dyDescent="0.25">
      <c r="B58" s="56">
        <f>B4</f>
        <v>87.693806896075728</v>
      </c>
      <c r="C58" s="56">
        <f t="shared" ref="C58:X58" si="4">C4</f>
        <v>95.017953813860913</v>
      </c>
      <c r="D58" s="56">
        <f t="shared" si="4"/>
        <v>97.933767998203109</v>
      </c>
      <c r="E58" s="56">
        <f t="shared" si="4"/>
        <v>105.77417461937534</v>
      </c>
      <c r="F58" s="56">
        <f t="shared" si="4"/>
        <v>105.78938964909503</v>
      </c>
      <c r="G58" s="56">
        <f t="shared" si="4"/>
        <v>103.62389547799157</v>
      </c>
      <c r="H58" s="56">
        <f t="shared" si="4"/>
        <v>109.98445323831336</v>
      </c>
      <c r="I58" s="56">
        <f t="shared" si="4"/>
        <v>131.89179351437886</v>
      </c>
      <c r="J58" s="56">
        <f t="shared" si="4"/>
        <v>98.043637831155536</v>
      </c>
      <c r="K58" s="56">
        <f t="shared" si="4"/>
        <v>38.641727001844565</v>
      </c>
      <c r="L58" s="56">
        <f t="shared" si="4"/>
        <v>48.897409645346023</v>
      </c>
      <c r="M58" s="56">
        <f t="shared" si="4"/>
        <v>109.43441513820552</v>
      </c>
      <c r="N58" s="56">
        <f t="shared" si="4"/>
        <v>109.47059246703579</v>
      </c>
      <c r="O58" s="56">
        <f t="shared" si="4"/>
        <v>123.77966724944541</v>
      </c>
      <c r="P58" s="56">
        <f t="shared" si="4"/>
        <v>146.82400760842893</v>
      </c>
      <c r="Q58" s="56">
        <f t="shared" si="4"/>
        <v>200.42098500964516</v>
      </c>
      <c r="R58" s="56">
        <f t="shared" si="4"/>
        <v>166.77865037121055</v>
      </c>
      <c r="S58" s="56">
        <f t="shared" si="4"/>
        <v>179.72109693120547</v>
      </c>
      <c r="T58" s="56">
        <f t="shared" si="4"/>
        <v>256.47837812035033</v>
      </c>
      <c r="U58" s="56">
        <f t="shared" si="4"/>
        <v>262.22716862451711</v>
      </c>
      <c r="V58" s="56">
        <f t="shared" si="4"/>
        <v>231.20080910180974</v>
      </c>
      <c r="W58" s="56">
        <f t="shared" si="4"/>
        <v>179.72109693120547</v>
      </c>
      <c r="X58" s="56">
        <f t="shared" si="4"/>
        <v>332.95880973356122</v>
      </c>
      <c r="Y58" s="56">
        <f t="shared" ref="Y58:AD58" si="5">Y4</f>
        <v>446.870290601031</v>
      </c>
      <c r="Z58" s="56">
        <f t="shared" si="5"/>
        <v>263.40527731005238</v>
      </c>
      <c r="AA58" s="56">
        <f t="shared" si="5"/>
        <v>316.56540952864293</v>
      </c>
      <c r="AB58" s="56">
        <f t="shared" si="5"/>
        <v>394.67630606371927</v>
      </c>
      <c r="AC58" s="56">
        <f t="shared" si="5"/>
        <v>471.36796217904214</v>
      </c>
      <c r="AD58" s="56">
        <f t="shared" si="5"/>
        <v>325.34427570205219</v>
      </c>
    </row>
    <row r="75" spans="1:30" x14ac:dyDescent="0.25">
      <c r="A75" t="s">
        <v>7</v>
      </c>
      <c r="B75" s="55" t="s">
        <v>58</v>
      </c>
      <c r="C75" s="55" t="s">
        <v>59</v>
      </c>
      <c r="D75" s="55" t="s">
        <v>60</v>
      </c>
      <c r="E75" s="55" t="s">
        <v>61</v>
      </c>
      <c r="F75" s="55" t="s">
        <v>62</v>
      </c>
      <c r="G75" s="55" t="s">
        <v>63</v>
      </c>
      <c r="H75" s="55" t="s">
        <v>64</v>
      </c>
      <c r="I75" s="55" t="s">
        <v>65</v>
      </c>
      <c r="J75" s="55" t="s">
        <v>66</v>
      </c>
      <c r="K75" s="55" t="s">
        <v>67</v>
      </c>
      <c r="L75" s="55" t="s">
        <v>68</v>
      </c>
      <c r="M75" s="55" t="s">
        <v>69</v>
      </c>
      <c r="N75" s="55" t="s">
        <v>70</v>
      </c>
      <c r="O75" s="55" t="s">
        <v>71</v>
      </c>
      <c r="P75" s="55" t="s">
        <v>72</v>
      </c>
      <c r="Q75" s="55" t="s">
        <v>73</v>
      </c>
      <c r="R75" s="55" t="s">
        <v>74</v>
      </c>
      <c r="S75" s="55" t="s">
        <v>75</v>
      </c>
      <c r="T75" s="55" t="s">
        <v>76</v>
      </c>
      <c r="U75" s="55" t="s">
        <v>79</v>
      </c>
      <c r="V75" s="55" t="s">
        <v>87</v>
      </c>
      <c r="W75" s="55" t="s">
        <v>88</v>
      </c>
      <c r="X75" s="5" t="s">
        <v>93</v>
      </c>
      <c r="Y75" s="58" t="s">
        <v>94</v>
      </c>
      <c r="Z75" s="58" t="s">
        <v>96</v>
      </c>
      <c r="AA75" s="58" t="s">
        <v>99</v>
      </c>
      <c r="AB75" s="58" t="s">
        <v>100</v>
      </c>
      <c r="AC75" s="58" t="s">
        <v>103</v>
      </c>
      <c r="AD75" s="58" t="s">
        <v>105</v>
      </c>
    </row>
    <row r="76" spans="1:30" x14ac:dyDescent="0.25">
      <c r="B76" s="56">
        <f>B5</f>
        <v>93.69345752326285</v>
      </c>
      <c r="C76" s="56">
        <f t="shared" ref="C76:X76" si="6">C5</f>
        <v>97.191734565053906</v>
      </c>
      <c r="D76" s="56">
        <f t="shared" si="6"/>
        <v>109.52985133201307</v>
      </c>
      <c r="E76" s="56">
        <f t="shared" si="6"/>
        <v>102.96801435328877</v>
      </c>
      <c r="F76" s="56">
        <f t="shared" si="6"/>
        <v>111.97216894514297</v>
      </c>
      <c r="G76" s="56">
        <f t="shared" si="6"/>
        <v>115.6738711128875</v>
      </c>
      <c r="H76" s="56">
        <f t="shared" si="6"/>
        <v>119.00338777355458</v>
      </c>
      <c r="I76" s="56">
        <f t="shared" si="6"/>
        <v>96.335883877613313</v>
      </c>
      <c r="J76" s="56">
        <f t="shared" si="6"/>
        <v>115.74169691822426</v>
      </c>
      <c r="K76" s="56">
        <f t="shared" si="6"/>
        <v>100.31715331871661</v>
      </c>
      <c r="L76" s="56">
        <f t="shared" si="6"/>
        <v>101.44014525699858</v>
      </c>
      <c r="M76" s="56">
        <f t="shared" si="6"/>
        <v>114.19652680545958</v>
      </c>
      <c r="N76" s="56">
        <f t="shared" si="6"/>
        <v>202.11227712574558</v>
      </c>
      <c r="O76" s="56">
        <f t="shared" si="6"/>
        <v>102.34993741745053</v>
      </c>
      <c r="P76" s="56">
        <f t="shared" si="6"/>
        <v>163.16648887614676</v>
      </c>
      <c r="Q76" s="56">
        <f t="shared" si="6"/>
        <v>174.29883611312681</v>
      </c>
      <c r="R76" s="56">
        <f t="shared" si="6"/>
        <v>147.79103603962594</v>
      </c>
      <c r="S76" s="56">
        <f t="shared" si="6"/>
        <v>232.02478096401555</v>
      </c>
      <c r="T76" s="56">
        <f t="shared" si="6"/>
        <v>229.04200502143726</v>
      </c>
      <c r="U76" s="56">
        <f t="shared" si="6"/>
        <v>183.96406749731025</v>
      </c>
      <c r="V76" s="56">
        <f t="shared" si="6"/>
        <v>220.42744430814523</v>
      </c>
      <c r="W76" s="56">
        <f t="shared" si="6"/>
        <v>232.02478096401555</v>
      </c>
      <c r="X76" s="56">
        <f t="shared" si="6"/>
        <v>227.10829081483564</v>
      </c>
      <c r="Y76" s="56">
        <f t="shared" ref="Y76:AD76" si="7">Y5</f>
        <v>232.18045160309177</v>
      </c>
      <c r="Z76" s="56">
        <f t="shared" si="7"/>
        <v>311.40425232079838</v>
      </c>
      <c r="AA76" s="56">
        <f t="shared" si="7"/>
        <v>297.35452137185837</v>
      </c>
      <c r="AB76" s="56">
        <f t="shared" si="7"/>
        <v>318.70342446279767</v>
      </c>
      <c r="AC76" s="56">
        <f t="shared" si="7"/>
        <v>210.01502884355483</v>
      </c>
      <c r="AD76" s="56">
        <f t="shared" si="7"/>
        <v>271.54888563726439</v>
      </c>
    </row>
    <row r="92" spans="1:30" x14ac:dyDescent="0.25">
      <c r="A92" t="s">
        <v>8</v>
      </c>
      <c r="B92" s="55" t="s">
        <v>58</v>
      </c>
      <c r="C92" s="55" t="s">
        <v>59</v>
      </c>
      <c r="D92" s="55" t="s">
        <v>60</v>
      </c>
      <c r="E92" s="55" t="s">
        <v>61</v>
      </c>
      <c r="F92" s="55" t="s">
        <v>62</v>
      </c>
      <c r="G92" s="55" t="s">
        <v>63</v>
      </c>
      <c r="H92" s="55" t="s">
        <v>64</v>
      </c>
      <c r="I92" s="55" t="s">
        <v>65</v>
      </c>
      <c r="J92" s="55" t="s">
        <v>66</v>
      </c>
      <c r="K92" s="55" t="s">
        <v>67</v>
      </c>
      <c r="L92" s="55" t="s">
        <v>68</v>
      </c>
      <c r="M92" s="55" t="s">
        <v>69</v>
      </c>
      <c r="N92" s="55" t="s">
        <v>70</v>
      </c>
      <c r="O92" s="55" t="s">
        <v>71</v>
      </c>
      <c r="P92" s="55" t="s">
        <v>72</v>
      </c>
      <c r="Q92" s="55" t="s">
        <v>73</v>
      </c>
      <c r="R92" s="55" t="s">
        <v>74</v>
      </c>
      <c r="S92" s="55" t="s">
        <v>75</v>
      </c>
      <c r="T92" s="55" t="s">
        <v>76</v>
      </c>
      <c r="U92" s="55" t="s">
        <v>79</v>
      </c>
      <c r="V92" s="55" t="s">
        <v>87</v>
      </c>
      <c r="W92" s="55" t="s">
        <v>88</v>
      </c>
      <c r="X92" s="5" t="s">
        <v>93</v>
      </c>
      <c r="Y92" s="58" t="s">
        <v>94</v>
      </c>
      <c r="Z92" s="58" t="s">
        <v>96</v>
      </c>
      <c r="AA92" s="58" t="s">
        <v>99</v>
      </c>
      <c r="AB92" s="58" t="s">
        <v>100</v>
      </c>
      <c r="AC92" s="58" t="s">
        <v>103</v>
      </c>
      <c r="AD92" s="58" t="s">
        <v>105</v>
      </c>
    </row>
    <row r="93" spans="1:30" x14ac:dyDescent="0.25">
      <c r="B93" s="56">
        <f>B9</f>
        <v>92.30361945704891</v>
      </c>
      <c r="C93" s="56">
        <f t="shared" ref="C93:X93" si="8">C9</f>
        <v>100.41866066144095</v>
      </c>
      <c r="D93" s="56">
        <f t="shared" si="8"/>
        <v>102.96748084208841</v>
      </c>
      <c r="E93" s="56">
        <f t="shared" si="8"/>
        <v>104.31023903942167</v>
      </c>
      <c r="F93" s="56">
        <f t="shared" si="8"/>
        <v>111.8232054424488</v>
      </c>
      <c r="G93" s="56">
        <f t="shared" si="8"/>
        <v>92.920999499580105</v>
      </c>
      <c r="H93" s="56">
        <f t="shared" si="8"/>
        <v>105.09523831480797</v>
      </c>
      <c r="I93" s="56">
        <f t="shared" si="8"/>
        <v>104.27084952811283</v>
      </c>
      <c r="J93" s="56">
        <f t="shared" si="8"/>
        <v>105.33881739692579</v>
      </c>
      <c r="K93" s="56">
        <f t="shared" si="8"/>
        <v>109.94405517880143</v>
      </c>
      <c r="L93" s="56">
        <f t="shared" si="8"/>
        <v>101.37371023126408</v>
      </c>
      <c r="M93" s="56">
        <f t="shared" si="8"/>
        <v>104.6928023731877</v>
      </c>
      <c r="N93" s="56">
        <f t="shared" si="8"/>
        <v>110.49938867788026</v>
      </c>
      <c r="O93" s="56">
        <f t="shared" si="8"/>
        <v>98.836624626509959</v>
      </c>
      <c r="P93" s="56">
        <f t="shared" si="8"/>
        <v>102.08945455457327</v>
      </c>
      <c r="Q93" s="56">
        <f t="shared" si="8"/>
        <v>110.94779113584971</v>
      </c>
      <c r="R93" s="56">
        <f t="shared" si="8"/>
        <v>108.19088898229906</v>
      </c>
      <c r="S93" s="56">
        <f t="shared" si="8"/>
        <v>105.253751195002</v>
      </c>
      <c r="T93" s="56">
        <f t="shared" si="8"/>
        <v>102.3672494651334</v>
      </c>
      <c r="U93" s="56">
        <f t="shared" si="8"/>
        <v>119.89914104893558</v>
      </c>
      <c r="V93" s="56">
        <f t="shared" si="8"/>
        <v>118.15223413105799</v>
      </c>
      <c r="W93" s="56">
        <f t="shared" si="8"/>
        <v>105.253751195002</v>
      </c>
      <c r="X93" s="56">
        <f t="shared" si="8"/>
        <v>117.43685198733408</v>
      </c>
      <c r="Y93" s="56">
        <f t="shared" ref="Y93:AD93" si="9">Y6</f>
        <v>236.48325649061277</v>
      </c>
      <c r="Z93" s="56">
        <f t="shared" si="9"/>
        <v>236.74108170431452</v>
      </c>
      <c r="AA93" s="56">
        <f t="shared" si="9"/>
        <v>316.51861120897399</v>
      </c>
      <c r="AB93" s="56">
        <f t="shared" si="9"/>
        <v>288.5534544171511</v>
      </c>
      <c r="AC93" s="56">
        <f t="shared" si="9"/>
        <v>350.0775295007337</v>
      </c>
      <c r="AD93" s="56">
        <f t="shared" si="9"/>
        <v>203.25378886222342</v>
      </c>
    </row>
    <row r="110" spans="1:30" x14ac:dyDescent="0.25">
      <c r="A110" t="s">
        <v>9</v>
      </c>
      <c r="B110" s="55" t="s">
        <v>58</v>
      </c>
      <c r="C110" s="55" t="s">
        <v>59</v>
      </c>
      <c r="D110" s="55" t="s">
        <v>60</v>
      </c>
      <c r="E110" s="55" t="s">
        <v>61</v>
      </c>
      <c r="F110" s="55" t="s">
        <v>62</v>
      </c>
      <c r="G110" s="55" t="s">
        <v>63</v>
      </c>
      <c r="H110" s="55" t="s">
        <v>64</v>
      </c>
      <c r="I110" s="55" t="s">
        <v>65</v>
      </c>
      <c r="J110" s="55" t="s">
        <v>66</v>
      </c>
      <c r="K110" s="55" t="s">
        <v>67</v>
      </c>
      <c r="L110" s="55" t="s">
        <v>68</v>
      </c>
      <c r="M110" s="55" t="s">
        <v>69</v>
      </c>
      <c r="N110" s="55" t="s">
        <v>70</v>
      </c>
      <c r="O110" s="55" t="s">
        <v>71</v>
      </c>
      <c r="P110" s="55" t="s">
        <v>72</v>
      </c>
      <c r="Q110" s="55" t="s">
        <v>73</v>
      </c>
      <c r="R110" s="55" t="s">
        <v>74</v>
      </c>
      <c r="S110" s="55" t="s">
        <v>75</v>
      </c>
      <c r="T110" s="55" t="s">
        <v>76</v>
      </c>
      <c r="U110" s="55" t="s">
        <v>79</v>
      </c>
      <c r="V110" s="55" t="s">
        <v>87</v>
      </c>
      <c r="W110" s="55" t="s">
        <v>88</v>
      </c>
      <c r="X110" s="5" t="s">
        <v>93</v>
      </c>
      <c r="Y110" s="58" t="s">
        <v>94</v>
      </c>
      <c r="Z110" s="58" t="s">
        <v>96</v>
      </c>
      <c r="AA110" s="58" t="s">
        <v>99</v>
      </c>
      <c r="AB110" s="58" t="s">
        <v>100</v>
      </c>
      <c r="AC110" s="58" t="s">
        <v>103</v>
      </c>
      <c r="AD110" s="58" t="s">
        <v>105</v>
      </c>
    </row>
    <row r="111" spans="1:30" x14ac:dyDescent="0.25">
      <c r="B111" s="56">
        <f>B7</f>
        <v>87.366909816679311</v>
      </c>
      <c r="C111" s="56">
        <f t="shared" ref="C111:X111" si="10">C7</f>
        <v>124.96290289242269</v>
      </c>
      <c r="D111" s="56">
        <f t="shared" si="10"/>
        <v>124.4320410331372</v>
      </c>
      <c r="E111" s="56">
        <f t="shared" si="10"/>
        <v>110.75682579615393</v>
      </c>
      <c r="F111" s="56">
        <f t="shared" si="10"/>
        <v>200.2065618705586</v>
      </c>
      <c r="G111" s="56">
        <f t="shared" si="10"/>
        <v>119.42294881560656</v>
      </c>
      <c r="H111" s="56">
        <f t="shared" si="10"/>
        <v>115.00353298505645</v>
      </c>
      <c r="I111" s="56">
        <f t="shared" si="10"/>
        <v>133.11847474072169</v>
      </c>
      <c r="J111" s="56">
        <f t="shared" si="10"/>
        <v>113.85199696269565</v>
      </c>
      <c r="K111" s="56">
        <f t="shared" si="10"/>
        <v>96.067611760084958</v>
      </c>
      <c r="L111" s="56">
        <f t="shared" si="10"/>
        <v>96.41768087520434</v>
      </c>
      <c r="M111" s="56">
        <f t="shared" si="10"/>
        <v>128.52828638810871</v>
      </c>
      <c r="N111" s="56">
        <f t="shared" si="10"/>
        <v>120.25865074298041</v>
      </c>
      <c r="O111" s="56">
        <f t="shared" si="10"/>
        <v>117.76146130890584</v>
      </c>
      <c r="P111" s="56">
        <f t="shared" si="10"/>
        <v>129.17499782514503</v>
      </c>
      <c r="Q111" s="56">
        <f t="shared" si="10"/>
        <v>173.78964442709017</v>
      </c>
      <c r="R111" s="56">
        <f t="shared" si="10"/>
        <v>160.81771556534733</v>
      </c>
      <c r="S111" s="56">
        <f t="shared" si="10"/>
        <v>154.72878705042362</v>
      </c>
      <c r="T111" s="56">
        <f t="shared" si="10"/>
        <v>225.34980675822101</v>
      </c>
      <c r="U111" s="56">
        <f t="shared" si="10"/>
        <v>171.14796286313685</v>
      </c>
      <c r="V111" s="56">
        <f t="shared" si="10"/>
        <v>141.59178227452651</v>
      </c>
      <c r="W111" s="56">
        <f t="shared" si="10"/>
        <v>154.72878705042362</v>
      </c>
      <c r="X111" s="56">
        <f t="shared" si="10"/>
        <v>208.84734220532656</v>
      </c>
      <c r="Y111" s="56">
        <f t="shared" ref="Y111:AD111" si="11">Y7</f>
        <v>249.38709864195408</v>
      </c>
      <c r="Z111" s="56">
        <f t="shared" si="11"/>
        <v>218.98809262167876</v>
      </c>
      <c r="AA111" s="56">
        <f t="shared" si="11"/>
        <v>176.31910170229756</v>
      </c>
      <c r="AB111" s="56">
        <f t="shared" si="11"/>
        <v>234.49858437613568</v>
      </c>
      <c r="AC111" s="56">
        <f t="shared" si="11"/>
        <v>304.49844492595719</v>
      </c>
      <c r="AD111" s="56">
        <f t="shared" si="11"/>
        <v>267.78786114340039</v>
      </c>
    </row>
    <row r="127" spans="1:30" x14ac:dyDescent="0.25">
      <c r="A127" t="s">
        <v>10</v>
      </c>
      <c r="B127" s="55" t="s">
        <v>58</v>
      </c>
      <c r="C127" s="55" t="s">
        <v>59</v>
      </c>
      <c r="D127" s="55" t="s">
        <v>60</v>
      </c>
      <c r="E127" s="55" t="s">
        <v>61</v>
      </c>
      <c r="F127" s="55" t="s">
        <v>62</v>
      </c>
      <c r="G127" s="55" t="s">
        <v>63</v>
      </c>
      <c r="H127" s="55" t="s">
        <v>64</v>
      </c>
      <c r="I127" s="55" t="s">
        <v>65</v>
      </c>
      <c r="J127" s="55" t="s">
        <v>66</v>
      </c>
      <c r="K127" s="55" t="s">
        <v>67</v>
      </c>
      <c r="L127" s="55" t="s">
        <v>68</v>
      </c>
      <c r="M127" s="55" t="s">
        <v>69</v>
      </c>
      <c r="N127" s="55" t="s">
        <v>70</v>
      </c>
      <c r="O127" s="55" t="s">
        <v>71</v>
      </c>
      <c r="P127" s="55" t="s">
        <v>72</v>
      </c>
      <c r="Q127" s="55" t="s">
        <v>73</v>
      </c>
      <c r="R127" s="55" t="s">
        <v>74</v>
      </c>
      <c r="S127" s="55" t="s">
        <v>75</v>
      </c>
      <c r="T127" s="55" t="s">
        <v>76</v>
      </c>
      <c r="U127" s="55" t="s">
        <v>79</v>
      </c>
      <c r="V127" s="55" t="s">
        <v>87</v>
      </c>
      <c r="W127" s="55" t="s">
        <v>88</v>
      </c>
      <c r="X127" s="55" t="s">
        <v>93</v>
      </c>
      <c r="Y127" s="58" t="s">
        <v>94</v>
      </c>
      <c r="Z127" s="58" t="s">
        <v>96</v>
      </c>
      <c r="AA127" s="58" t="s">
        <v>99</v>
      </c>
      <c r="AB127" s="58" t="s">
        <v>100</v>
      </c>
      <c r="AC127" s="58" t="s">
        <v>103</v>
      </c>
      <c r="AD127" s="58" t="s">
        <v>105</v>
      </c>
    </row>
    <row r="128" spans="1:30" x14ac:dyDescent="0.25">
      <c r="B128" s="56">
        <f>B8</f>
        <v>55.594905989261989</v>
      </c>
      <c r="C128" s="56">
        <f t="shared" ref="C128:X128" si="12">C8</f>
        <v>85.089811632031029</v>
      </c>
      <c r="D128" s="56">
        <f t="shared" si="12"/>
        <v>91.341608149562944</v>
      </c>
      <c r="E128" s="56">
        <f t="shared" si="12"/>
        <v>246.25066255146456</v>
      </c>
      <c r="F128" s="56">
        <f t="shared" si="12"/>
        <v>83.5334922157015</v>
      </c>
      <c r="G128" s="56">
        <f t="shared" si="12"/>
        <v>104.67790233091435</v>
      </c>
      <c r="H128" s="56">
        <f t="shared" si="12"/>
        <v>139.77161854802591</v>
      </c>
      <c r="I128" s="56">
        <f t="shared" si="12"/>
        <v>33.164208000592275</v>
      </c>
      <c r="J128" s="56">
        <f t="shared" si="12"/>
        <v>55.398804854900639</v>
      </c>
      <c r="K128" s="56">
        <f t="shared" si="12"/>
        <v>60.543170669450838</v>
      </c>
      <c r="L128" s="56">
        <f t="shared" si="12"/>
        <v>60.543170669450838</v>
      </c>
      <c r="M128" s="56">
        <f t="shared" si="12"/>
        <v>79.683861152447932</v>
      </c>
      <c r="N128" s="56">
        <f t="shared" si="12"/>
        <v>77.383737032722564</v>
      </c>
      <c r="O128" s="56">
        <f t="shared" si="12"/>
        <v>67.716098982734962</v>
      </c>
      <c r="P128" s="56">
        <f t="shared" si="12"/>
        <v>79.207540613755882</v>
      </c>
      <c r="Q128" s="56">
        <f t="shared" si="12"/>
        <v>69.103675130517402</v>
      </c>
      <c r="R128" s="56">
        <f t="shared" si="12"/>
        <v>31.596658054050387</v>
      </c>
      <c r="S128" s="56">
        <f t="shared" si="12"/>
        <v>78.815127889865678</v>
      </c>
      <c r="T128" s="56">
        <f t="shared" si="12"/>
        <v>55.428727466688969</v>
      </c>
      <c r="U128" s="56">
        <f t="shared" si="12"/>
        <v>69.774365231891849</v>
      </c>
      <c r="V128" s="56">
        <f t="shared" si="12"/>
        <v>48.877146569670458</v>
      </c>
      <c r="W128" s="56">
        <f t="shared" si="12"/>
        <v>78.815127889865678</v>
      </c>
      <c r="X128" s="56">
        <f t="shared" si="12"/>
        <v>21.405217957498323</v>
      </c>
      <c r="Y128" s="56">
        <f t="shared" ref="Y128:AD128" si="13">Y8</f>
        <v>17.439028356232033</v>
      </c>
      <c r="Z128" s="56">
        <f t="shared" si="13"/>
        <v>41.182432196198292</v>
      </c>
      <c r="AA128" s="56">
        <f t="shared" si="13"/>
        <v>244.88238978096328</v>
      </c>
      <c r="AB128" s="56">
        <f t="shared" si="13"/>
        <v>129.41438376189893</v>
      </c>
      <c r="AC128" s="56">
        <f t="shared" si="13"/>
        <v>241.37733882485671</v>
      </c>
      <c r="AD128" s="56">
        <f t="shared" si="13"/>
        <v>200.6165676671811</v>
      </c>
    </row>
    <row r="145" spans="1:30" x14ac:dyDescent="0.25">
      <c r="A145" t="s">
        <v>11</v>
      </c>
      <c r="B145" s="55" t="s">
        <v>58</v>
      </c>
      <c r="C145" s="55" t="s">
        <v>59</v>
      </c>
      <c r="D145" s="55" t="s">
        <v>60</v>
      </c>
      <c r="E145" s="55" t="s">
        <v>61</v>
      </c>
      <c r="F145" s="55" t="s">
        <v>62</v>
      </c>
      <c r="G145" s="55" t="s">
        <v>63</v>
      </c>
      <c r="H145" s="55" t="s">
        <v>64</v>
      </c>
      <c r="I145" s="55" t="s">
        <v>65</v>
      </c>
      <c r="J145" s="55" t="s">
        <v>66</v>
      </c>
      <c r="K145" s="55" t="s">
        <v>67</v>
      </c>
      <c r="L145" s="55" t="s">
        <v>68</v>
      </c>
      <c r="M145" s="55" t="s">
        <v>69</v>
      </c>
      <c r="N145" s="55" t="s">
        <v>70</v>
      </c>
      <c r="O145" s="55" t="s">
        <v>71</v>
      </c>
      <c r="P145" s="55" t="s">
        <v>72</v>
      </c>
      <c r="Q145" s="55" t="s">
        <v>73</v>
      </c>
      <c r="R145" s="55" t="s">
        <v>74</v>
      </c>
      <c r="S145" s="55" t="s">
        <v>75</v>
      </c>
      <c r="T145" s="55" t="s">
        <v>76</v>
      </c>
      <c r="U145" s="55" t="s">
        <v>79</v>
      </c>
      <c r="V145" s="55" t="s">
        <v>87</v>
      </c>
      <c r="W145" s="55" t="s">
        <v>88</v>
      </c>
      <c r="X145" s="5" t="s">
        <v>93</v>
      </c>
      <c r="Y145" s="58" t="s">
        <v>94</v>
      </c>
      <c r="Z145" s="58" t="s">
        <v>96</v>
      </c>
      <c r="AA145" s="58" t="s">
        <v>99</v>
      </c>
      <c r="AB145" s="58" t="s">
        <v>100</v>
      </c>
      <c r="AC145" s="58" t="s">
        <v>103</v>
      </c>
      <c r="AD145" s="58" t="s">
        <v>105</v>
      </c>
    </row>
    <row r="146" spans="1:30" x14ac:dyDescent="0.25">
      <c r="B146" s="56">
        <f>B9</f>
        <v>92.30361945704891</v>
      </c>
      <c r="C146" s="56">
        <f t="shared" ref="C146:X146" si="14">C9</f>
        <v>100.41866066144095</v>
      </c>
      <c r="D146" s="56">
        <f t="shared" si="14"/>
        <v>102.96748084208841</v>
      </c>
      <c r="E146" s="56">
        <f t="shared" si="14"/>
        <v>104.31023903942167</v>
      </c>
      <c r="F146" s="56">
        <f t="shared" si="14"/>
        <v>111.8232054424488</v>
      </c>
      <c r="G146" s="56">
        <f t="shared" si="14"/>
        <v>92.920999499580105</v>
      </c>
      <c r="H146" s="56">
        <f t="shared" si="14"/>
        <v>105.09523831480797</v>
      </c>
      <c r="I146" s="56">
        <f t="shared" si="14"/>
        <v>104.27084952811283</v>
      </c>
      <c r="J146" s="56">
        <f t="shared" si="14"/>
        <v>105.33881739692579</v>
      </c>
      <c r="K146" s="56">
        <f t="shared" si="14"/>
        <v>109.94405517880143</v>
      </c>
      <c r="L146" s="56">
        <f t="shared" si="14"/>
        <v>101.37371023126408</v>
      </c>
      <c r="M146" s="56">
        <f t="shared" si="14"/>
        <v>104.6928023731877</v>
      </c>
      <c r="N146" s="56">
        <f t="shared" si="14"/>
        <v>110.49938867788026</v>
      </c>
      <c r="O146" s="56">
        <f t="shared" si="14"/>
        <v>98.836624626509959</v>
      </c>
      <c r="P146" s="56">
        <f t="shared" si="14"/>
        <v>102.08945455457327</v>
      </c>
      <c r="Q146" s="56">
        <f t="shared" si="14"/>
        <v>110.94779113584971</v>
      </c>
      <c r="R146" s="56">
        <f t="shared" si="14"/>
        <v>108.19088898229906</v>
      </c>
      <c r="S146" s="56">
        <f t="shared" si="14"/>
        <v>105.253751195002</v>
      </c>
      <c r="T146" s="56">
        <f t="shared" si="14"/>
        <v>102.3672494651334</v>
      </c>
      <c r="U146" s="56">
        <f t="shared" si="14"/>
        <v>119.89914104893558</v>
      </c>
      <c r="V146" s="56">
        <f t="shared" si="14"/>
        <v>118.15223413105799</v>
      </c>
      <c r="W146" s="56">
        <f t="shared" si="14"/>
        <v>105.253751195002</v>
      </c>
      <c r="X146" s="56">
        <f t="shared" si="14"/>
        <v>117.43685198733408</v>
      </c>
      <c r="Y146" s="56">
        <f t="shared" ref="Y146:AD146" si="15">Y9</f>
        <v>118.43962648763006</v>
      </c>
      <c r="Z146" s="56">
        <f t="shared" si="15"/>
        <v>123.29278139673097</v>
      </c>
      <c r="AA146" s="56">
        <f t="shared" si="15"/>
        <v>117.47091677714802</v>
      </c>
      <c r="AB146" s="56">
        <f t="shared" si="15"/>
        <v>111.73931733881462</v>
      </c>
      <c r="AC146" s="56">
        <f t="shared" si="15"/>
        <v>143.3878685155658</v>
      </c>
      <c r="AD146" s="56">
        <f t="shared" si="15"/>
        <v>145.63681105434779</v>
      </c>
    </row>
    <row r="166" spans="1:30" x14ac:dyDescent="0.25">
      <c r="A166" t="s">
        <v>12</v>
      </c>
      <c r="B166" s="55" t="s">
        <v>58</v>
      </c>
      <c r="C166" s="55" t="s">
        <v>59</v>
      </c>
      <c r="D166" s="55" t="s">
        <v>60</v>
      </c>
      <c r="E166" s="55" t="s">
        <v>61</v>
      </c>
      <c r="F166" s="55" t="s">
        <v>62</v>
      </c>
      <c r="G166" s="55" t="s">
        <v>63</v>
      </c>
      <c r="H166" s="55" t="s">
        <v>64</v>
      </c>
      <c r="I166" s="55" t="s">
        <v>65</v>
      </c>
      <c r="J166" s="55" t="s">
        <v>66</v>
      </c>
      <c r="K166" s="55" t="s">
        <v>67</v>
      </c>
      <c r="L166" s="55" t="s">
        <v>68</v>
      </c>
      <c r="M166" s="55" t="s">
        <v>69</v>
      </c>
      <c r="N166" s="55" t="s">
        <v>70</v>
      </c>
      <c r="O166" s="55" t="s">
        <v>71</v>
      </c>
      <c r="P166" s="55" t="s">
        <v>72</v>
      </c>
      <c r="Q166" s="55" t="s">
        <v>73</v>
      </c>
      <c r="R166" s="55" t="s">
        <v>74</v>
      </c>
      <c r="S166" s="55" t="s">
        <v>75</v>
      </c>
      <c r="T166" s="55" t="s">
        <v>76</v>
      </c>
      <c r="U166" s="55" t="s">
        <v>79</v>
      </c>
      <c r="V166" s="55" t="s">
        <v>87</v>
      </c>
      <c r="W166" s="55" t="s">
        <v>88</v>
      </c>
      <c r="X166" s="5" t="s">
        <v>93</v>
      </c>
      <c r="Y166" s="58" t="s">
        <v>94</v>
      </c>
      <c r="Z166" s="58" t="s">
        <v>96</v>
      </c>
      <c r="AA166" s="58" t="s">
        <v>99</v>
      </c>
      <c r="AB166" s="58" t="s">
        <v>100</v>
      </c>
      <c r="AC166" s="58" t="s">
        <v>103</v>
      </c>
      <c r="AD166" s="58" t="s">
        <v>105</v>
      </c>
    </row>
    <row r="167" spans="1:30" x14ac:dyDescent="0.25">
      <c r="B167" s="56">
        <f>B10</f>
        <v>0</v>
      </c>
      <c r="C167" s="56">
        <f t="shared" ref="C167:X167" si="16">C10</f>
        <v>0</v>
      </c>
      <c r="D167" s="56">
        <f t="shared" si="16"/>
        <v>159.67162052797491</v>
      </c>
      <c r="E167" s="56">
        <f t="shared" si="16"/>
        <v>240.32837947202506</v>
      </c>
      <c r="F167" s="56">
        <f t="shared" si="16"/>
        <v>250.58320059397843</v>
      </c>
      <c r="G167" s="56">
        <f t="shared" si="16"/>
        <v>2063.2058631419059</v>
      </c>
      <c r="H167" s="56">
        <f t="shared" si="16"/>
        <v>685.89371212172739</v>
      </c>
      <c r="I167" s="56">
        <f t="shared" si="16"/>
        <v>2337.0249214873943</v>
      </c>
      <c r="J167" s="56">
        <f t="shared" si="16"/>
        <v>1320.1512977310958</v>
      </c>
      <c r="K167" s="56">
        <f t="shared" si="16"/>
        <v>173.46577010066113</v>
      </c>
      <c r="L167" s="56">
        <f t="shared" si="16"/>
        <v>261.5295673894567</v>
      </c>
      <c r="M167" s="56">
        <f t="shared" si="16"/>
        <v>345.56450472278101</v>
      </c>
      <c r="N167" s="56">
        <f t="shared" si="16"/>
        <v>0</v>
      </c>
      <c r="O167" s="56">
        <f t="shared" si="16"/>
        <v>688.19143602248926</v>
      </c>
      <c r="P167" s="56">
        <f t="shared" si="16"/>
        <v>1880.1535567888384</v>
      </c>
      <c r="Q167" s="56">
        <f t="shared" si="16"/>
        <v>1043.3635595653502</v>
      </c>
      <c r="R167" s="56">
        <f t="shared" si="16"/>
        <v>1384.9899411807203</v>
      </c>
      <c r="S167" s="56">
        <f t="shared" si="16"/>
        <v>1458.923509704437</v>
      </c>
      <c r="T167" s="56">
        <f t="shared" si="16"/>
        <v>0</v>
      </c>
      <c r="U167" s="56">
        <f t="shared" si="16"/>
        <v>422.8341062129706</v>
      </c>
      <c r="V167" s="56">
        <f t="shared" si="16"/>
        <v>980.73857586516147</v>
      </c>
      <c r="W167" s="56">
        <f t="shared" si="16"/>
        <v>1458.923509704437</v>
      </c>
      <c r="X167" s="56">
        <f t="shared" si="16"/>
        <v>1560.8703207221336</v>
      </c>
      <c r="Y167" s="56">
        <f t="shared" ref="Y167:AD167" si="17">Y10</f>
        <v>59.137637232583302</v>
      </c>
      <c r="Z167" s="56">
        <f t="shared" si="17"/>
        <v>450.43167025484286</v>
      </c>
      <c r="AA167" s="56">
        <f t="shared" si="17"/>
        <v>1054.5044004808678</v>
      </c>
      <c r="AB167" s="56">
        <f t="shared" si="17"/>
        <v>1972.2539413510369</v>
      </c>
      <c r="AC167" s="56">
        <f t="shared" si="17"/>
        <v>268.22397749300376</v>
      </c>
      <c r="AD167" s="56">
        <f t="shared" si="17"/>
        <v>1003.9152664106206</v>
      </c>
    </row>
    <row r="185" spans="1:30" x14ac:dyDescent="0.25">
      <c r="A185" t="s">
        <v>13</v>
      </c>
      <c r="B185" s="55" t="s">
        <v>58</v>
      </c>
      <c r="C185" s="55" t="s">
        <v>59</v>
      </c>
      <c r="D185" s="55" t="s">
        <v>60</v>
      </c>
      <c r="E185" s="55" t="s">
        <v>61</v>
      </c>
      <c r="F185" s="55" t="s">
        <v>62</v>
      </c>
      <c r="G185" s="55" t="s">
        <v>63</v>
      </c>
      <c r="H185" s="55" t="s">
        <v>64</v>
      </c>
      <c r="I185" s="55" t="s">
        <v>65</v>
      </c>
      <c r="J185" s="55" t="s">
        <v>66</v>
      </c>
      <c r="K185" s="55" t="s">
        <v>67</v>
      </c>
      <c r="L185" s="55" t="s">
        <v>68</v>
      </c>
      <c r="M185" s="55" t="s">
        <v>69</v>
      </c>
      <c r="N185" s="55" t="s">
        <v>70</v>
      </c>
      <c r="O185" s="55" t="s">
        <v>71</v>
      </c>
      <c r="P185" s="55" t="s">
        <v>72</v>
      </c>
      <c r="Q185" s="55" t="s">
        <v>73</v>
      </c>
      <c r="R185" s="55" t="s">
        <v>74</v>
      </c>
      <c r="S185" s="55" t="s">
        <v>75</v>
      </c>
      <c r="T185" s="55" t="s">
        <v>76</v>
      </c>
      <c r="U185" s="55" t="s">
        <v>79</v>
      </c>
      <c r="V185" s="55" t="s">
        <v>87</v>
      </c>
      <c r="W185" s="55" t="s">
        <v>88</v>
      </c>
      <c r="X185" s="5" t="s">
        <v>93</v>
      </c>
      <c r="Y185" s="58" t="s">
        <v>94</v>
      </c>
      <c r="Z185" s="58" t="s">
        <v>96</v>
      </c>
      <c r="AA185" s="58" t="s">
        <v>99</v>
      </c>
      <c r="AB185" s="58" t="s">
        <v>100</v>
      </c>
      <c r="AC185" s="58" t="s">
        <v>103</v>
      </c>
      <c r="AD185" s="58" t="s">
        <v>105</v>
      </c>
    </row>
    <row r="186" spans="1:30" x14ac:dyDescent="0.25">
      <c r="B186" s="56">
        <f>B11</f>
        <v>84.00819851083719</v>
      </c>
      <c r="C186" s="56">
        <f t="shared" ref="C186:X186" si="18">C11</f>
        <v>86.047121630909643</v>
      </c>
      <c r="D186" s="56">
        <f t="shared" si="18"/>
        <v>136.21686975168234</v>
      </c>
      <c r="E186" s="56">
        <f t="shared" si="18"/>
        <v>93.727810106570843</v>
      </c>
      <c r="F186" s="56">
        <f t="shared" si="18"/>
        <v>33.895275536830901</v>
      </c>
      <c r="G186" s="56">
        <f t="shared" si="18"/>
        <v>40.854229911389751</v>
      </c>
      <c r="H186" s="56">
        <f t="shared" si="18"/>
        <v>39.18229352536369</v>
      </c>
      <c r="I186" s="56">
        <f t="shared" si="18"/>
        <v>28.240396573752403</v>
      </c>
      <c r="J186" s="56">
        <f t="shared" si="18"/>
        <v>22.258648801762813</v>
      </c>
      <c r="K186" s="56">
        <f t="shared" si="18"/>
        <v>19.350827763203082</v>
      </c>
      <c r="L186" s="56">
        <f t="shared" si="18"/>
        <v>19.350827763203082</v>
      </c>
      <c r="M186" s="56">
        <f t="shared" si="18"/>
        <v>47.122652799645188</v>
      </c>
      <c r="N186" s="56">
        <f t="shared" si="18"/>
        <v>14.527146554146345</v>
      </c>
      <c r="O186" s="56">
        <f t="shared" si="18"/>
        <v>17.446790238391834</v>
      </c>
      <c r="P186" s="56">
        <f t="shared" si="18"/>
        <v>17.446790238391834</v>
      </c>
      <c r="Q186" s="56">
        <f t="shared" si="18"/>
        <v>17.56169458135199</v>
      </c>
      <c r="R186" s="56">
        <f t="shared" si="18"/>
        <v>12.786006261572727</v>
      </c>
      <c r="S186" s="56">
        <f t="shared" si="18"/>
        <v>20.404773254045679</v>
      </c>
      <c r="T186" s="56">
        <f t="shared" si="18"/>
        <v>20.299864394127706</v>
      </c>
      <c r="U186" s="56">
        <f t="shared" si="18"/>
        <v>19.413102828104389</v>
      </c>
      <c r="V186" s="56">
        <f t="shared" si="18"/>
        <v>22.043857624864096</v>
      </c>
      <c r="W186" s="56">
        <f t="shared" si="18"/>
        <v>20.404773254045679</v>
      </c>
      <c r="X186" s="56">
        <f t="shared" si="18"/>
        <v>24.568100787457073</v>
      </c>
      <c r="Y186" s="56">
        <f t="shared" ref="Y186:AD186" si="19">Y11</f>
        <v>24.568100787457073</v>
      </c>
      <c r="Z186" s="56">
        <f t="shared" si="19"/>
        <v>33.368380501676207</v>
      </c>
      <c r="AA186" s="56">
        <f t="shared" si="19"/>
        <v>25.496330494497965</v>
      </c>
      <c r="AB186" s="56">
        <f t="shared" si="19"/>
        <v>22.233185737738282</v>
      </c>
      <c r="AC186" s="56">
        <f t="shared" si="19"/>
        <v>32.829984347063842</v>
      </c>
      <c r="AD186" s="56">
        <f t="shared" si="19"/>
        <v>43.015138722466823</v>
      </c>
    </row>
    <row r="205" spans="1:30" x14ac:dyDescent="0.25">
      <c r="A205" t="s">
        <v>14</v>
      </c>
      <c r="B205" s="55" t="s">
        <v>58</v>
      </c>
      <c r="C205" s="55" t="s">
        <v>59</v>
      </c>
      <c r="D205" s="55" t="s">
        <v>60</v>
      </c>
      <c r="E205" s="55" t="s">
        <v>61</v>
      </c>
      <c r="F205" s="55" t="s">
        <v>62</v>
      </c>
      <c r="G205" s="55" t="s">
        <v>63</v>
      </c>
      <c r="H205" s="55" t="s">
        <v>64</v>
      </c>
      <c r="I205" s="55" t="s">
        <v>65</v>
      </c>
      <c r="J205" s="55" t="s">
        <v>66</v>
      </c>
      <c r="K205" s="55" t="s">
        <v>67</v>
      </c>
      <c r="L205" s="55" t="s">
        <v>68</v>
      </c>
      <c r="M205" s="55" t="s">
        <v>69</v>
      </c>
      <c r="N205" s="55" t="s">
        <v>70</v>
      </c>
      <c r="O205" s="55" t="s">
        <v>71</v>
      </c>
      <c r="P205" s="55" t="s">
        <v>72</v>
      </c>
      <c r="Q205" s="55" t="s">
        <v>73</v>
      </c>
      <c r="R205" s="55" t="s">
        <v>74</v>
      </c>
      <c r="S205" s="55" t="s">
        <v>75</v>
      </c>
      <c r="T205" s="55" t="s">
        <v>76</v>
      </c>
      <c r="U205" s="55" t="s">
        <v>79</v>
      </c>
      <c r="V205" s="55" t="s">
        <v>87</v>
      </c>
      <c r="W205" s="55" t="s">
        <v>88</v>
      </c>
      <c r="X205" s="5" t="s">
        <v>93</v>
      </c>
      <c r="Y205" s="58" t="s">
        <v>94</v>
      </c>
      <c r="Z205" s="58" t="s">
        <v>96</v>
      </c>
      <c r="AA205" s="58" t="s">
        <v>99</v>
      </c>
      <c r="AB205" s="58" t="s">
        <v>100</v>
      </c>
      <c r="AC205" s="58" t="s">
        <v>103</v>
      </c>
      <c r="AD205" s="58" t="s">
        <v>105</v>
      </c>
    </row>
    <row r="206" spans="1:30" x14ac:dyDescent="0.25">
      <c r="B206" s="56">
        <f>B12</f>
        <v>96.328506525608333</v>
      </c>
      <c r="C206" s="56">
        <f t="shared" ref="C206:X206" si="20">C12</f>
        <v>80.518524765206109</v>
      </c>
      <c r="D206" s="56">
        <f t="shared" si="20"/>
        <v>105.66036539593536</v>
      </c>
      <c r="E206" s="56">
        <f t="shared" si="20"/>
        <v>116.28557297553721</v>
      </c>
      <c r="F206" s="56">
        <f t="shared" si="20"/>
        <v>78.730288991244208</v>
      </c>
      <c r="G206" s="56">
        <f t="shared" si="20"/>
        <v>131.84507841945597</v>
      </c>
      <c r="H206" s="56">
        <f t="shared" si="20"/>
        <v>163.76558904792233</v>
      </c>
      <c r="I206" s="56">
        <f t="shared" si="20"/>
        <v>157.7455083335376</v>
      </c>
      <c r="J206" s="56">
        <f t="shared" si="20"/>
        <v>138.26807711007996</v>
      </c>
      <c r="K206" s="56">
        <f t="shared" si="20"/>
        <v>130.71812753129993</v>
      </c>
      <c r="L206" s="56">
        <f t="shared" si="20"/>
        <v>109.17462912546735</v>
      </c>
      <c r="M206" s="56">
        <f t="shared" si="20"/>
        <v>116.44663548331764</v>
      </c>
      <c r="N206" s="56">
        <f t="shared" si="20"/>
        <v>118.60971463708495</v>
      </c>
      <c r="O206" s="56">
        <f t="shared" si="20"/>
        <v>116.7919505106085</v>
      </c>
      <c r="P206" s="56">
        <f t="shared" si="20"/>
        <v>47.126228560674846</v>
      </c>
      <c r="Q206" s="56">
        <f t="shared" si="20"/>
        <v>40.191864989492906</v>
      </c>
      <c r="R206" s="56">
        <f t="shared" si="20"/>
        <v>36.031201750277255</v>
      </c>
      <c r="S206" s="56">
        <f t="shared" si="20"/>
        <v>29.06897585310864</v>
      </c>
      <c r="T206" s="56">
        <f t="shared" si="20"/>
        <v>59.183662367199439</v>
      </c>
      <c r="U206" s="56">
        <f t="shared" si="20"/>
        <v>26.016522896840836</v>
      </c>
      <c r="V206" s="56">
        <f t="shared" si="20"/>
        <v>35.420969011839496</v>
      </c>
      <c r="W206" s="56">
        <f t="shared" si="20"/>
        <v>29.06897585310864</v>
      </c>
      <c r="X206" s="56">
        <f t="shared" si="20"/>
        <v>48.967062428108804</v>
      </c>
      <c r="Y206" s="56">
        <f t="shared" ref="Y206:AD206" si="21">Y12</f>
        <v>25.759009522550283</v>
      </c>
      <c r="Z206" s="56">
        <f t="shared" si="21"/>
        <v>11.443049082011976</v>
      </c>
      <c r="AA206" s="56">
        <f t="shared" si="21"/>
        <v>8.0876069268311515</v>
      </c>
      <c r="AB206" s="56">
        <f t="shared" si="21"/>
        <v>7.2221081277114845</v>
      </c>
      <c r="AC206" s="56">
        <f t="shared" si="21"/>
        <v>11.401178108622881</v>
      </c>
      <c r="AD206" s="56">
        <f t="shared" si="21"/>
        <v>8.7050719155989373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8"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Annexe 1</vt:lpstr>
      <vt:lpstr>Annexe 2</vt:lpstr>
      <vt:lpstr>PUBLICATIONS</vt:lpstr>
      <vt:lpstr>GRAPHIQUES</vt:lpstr>
      <vt:lpstr>Feuil5</vt:lpstr>
      <vt:lpstr>Feuil3</vt:lpstr>
      <vt:lpstr>Feuil4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ISTEEBU</cp:lastModifiedBy>
  <dcterms:created xsi:type="dcterms:W3CDTF">2018-11-15T17:39:44Z</dcterms:created>
  <dcterms:modified xsi:type="dcterms:W3CDTF">2025-05-30T11:12:39Z</dcterms:modified>
</cp:coreProperties>
</file>